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1"/>
  </bookViews>
  <sheets>
    <sheet name="пр 1" sheetId="1" r:id="rId1"/>
    <sheet name="пр 2" sheetId="2" r:id="rId2"/>
    <sheet name="пр 2 (2)" sheetId="3" r:id="rId3"/>
    <sheet name="пр 3" sheetId="4" r:id="rId4"/>
    <sheet name="пр 3 (2)" sheetId="5" r:id="rId5"/>
    <sheet name="пр 4" sheetId="6" r:id="rId6"/>
    <sheet name="пр 5" sheetId="7" r:id="rId7"/>
    <sheet name="пр 5 (2)" sheetId="8" r:id="rId8"/>
    <sheet name="пр 6" sheetId="9" r:id="rId9"/>
  </sheets>
  <externalReferences>
    <externalReference r:id="rId12"/>
  </externalReferences>
  <definedNames>
    <definedName name="_xlnm.Print_Titles" localSheetId="6">'пр 5'!$5:$6</definedName>
    <definedName name="_xlnm.Print_Titles" localSheetId="7">'пр 5 (2)'!$5:$6</definedName>
    <definedName name="_xlnm.Print_Area" localSheetId="5">'пр 4'!$A$1:$E$11</definedName>
    <definedName name="стокиобъем11" localSheetId="5">#REF!</definedName>
    <definedName name="стокиобъем11">#REF!</definedName>
    <definedName name="стокиобъем12" localSheetId="5">#REF!</definedName>
    <definedName name="стокиобъем12">#REF!</definedName>
    <definedName name="стокитариф11" localSheetId="5">#REF!</definedName>
    <definedName name="стокитариф11">#REF!</definedName>
    <definedName name="стокитариф12" localSheetId="5">#REF!</definedName>
    <definedName name="стокитариф12">#REF!</definedName>
  </definedNames>
  <calcPr fullCalcOnLoad="1"/>
</workbook>
</file>

<file path=xl/comments9.xml><?xml version="1.0" encoding="utf-8"?>
<comments xmlns="http://schemas.openxmlformats.org/spreadsheetml/2006/main">
  <authors>
    <author>Евпатова</author>
  </authors>
  <commentList>
    <comment ref="C88" authorId="0">
      <text>
        <r>
          <rPr>
            <b/>
            <sz val="9"/>
            <rFont val="Tahoma"/>
            <family val="2"/>
          </rPr>
          <t>Евпатова:</t>
        </r>
        <r>
          <rPr>
            <sz val="9"/>
            <rFont val="Tahoma"/>
            <family val="2"/>
          </rPr>
          <t xml:space="preserve">
на приобретение канализационных люков
</t>
        </r>
      </text>
    </comment>
  </commentList>
</comments>
</file>

<file path=xl/sharedStrings.xml><?xml version="1.0" encoding="utf-8"?>
<sst xmlns="http://schemas.openxmlformats.org/spreadsheetml/2006/main" count="839" uniqueCount="368">
  <si>
    <t>Наименование показателей</t>
  </si>
  <si>
    <t>6.1.</t>
  </si>
  <si>
    <t>6.2.</t>
  </si>
  <si>
    <t>6.3.</t>
  </si>
  <si>
    <t>Рентабельность, %</t>
  </si>
  <si>
    <t>налог на прибыль</t>
  </si>
  <si>
    <t>налог на имущество</t>
  </si>
  <si>
    <t>Тариф, руб./м3</t>
  </si>
  <si>
    <t>3.1.</t>
  </si>
  <si>
    <t>3.2.</t>
  </si>
  <si>
    <t>4.1.</t>
  </si>
  <si>
    <t>численность персонала, чел.</t>
  </si>
  <si>
    <t>ставка рабочего 1 разряда</t>
  </si>
  <si>
    <t>средний разряд</t>
  </si>
  <si>
    <t>численность ремонтного персонала, чел.</t>
  </si>
  <si>
    <t>3.3.</t>
  </si>
  <si>
    <t>9.1.</t>
  </si>
  <si>
    <t>9.2.</t>
  </si>
  <si>
    <t>9.3.</t>
  </si>
  <si>
    <t>численность, чел.</t>
  </si>
  <si>
    <t>1.1.</t>
  </si>
  <si>
    <t>1.2.</t>
  </si>
  <si>
    <t>Производственные расходы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</si>
  <si>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</si>
  <si>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</si>
  <si>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</si>
  <si>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</si>
  <si>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</si>
  <si>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ВН (основное производство)</t>
  </si>
  <si>
    <t>объем энергии, тыс кВт.час</t>
  </si>
  <si>
    <t>тариф энергии, ру/кВт.час</t>
  </si>
  <si>
    <t>1.2.1.2.</t>
  </si>
  <si>
    <t xml:space="preserve"> энергия по  диапазону напряжения ВН (на освещение и отопление)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</si>
  <si>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</si>
  <si>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</si>
  <si>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</si>
  <si>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</si>
  <si>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</si>
  <si>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</si>
  <si>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</si>
  <si>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</si>
  <si>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</si>
  <si>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</si>
  <si>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</si>
  <si>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</si>
  <si>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</si>
  <si>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</si>
  <si>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1.4.2.</t>
  </si>
  <si>
    <t>1.4.3.</t>
  </si>
  <si>
    <t>1.4.4.</t>
  </si>
  <si>
    <t>среднемесячная заработная плата, руб.</t>
  </si>
  <si>
    <t>1.5.</t>
  </si>
  <si>
    <t>на отчисления на социальные нужды</t>
  </si>
  <si>
    <t>1.5.1.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</si>
  <si>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</si>
  <si>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</si>
  <si>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</si>
  <si>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</si>
  <si>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</si>
  <si>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>1.7.1.</t>
  </si>
  <si>
    <t xml:space="preserve"> на оплату труда цехового  персонала</t>
  </si>
  <si>
    <t>1.7.2.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</si>
  <si>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</si>
  <si>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</si>
  <si>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</si>
  <si>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</si>
  <si>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</si>
  <si>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</si>
  <si>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</si>
  <si>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</si>
  <si>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</si>
  <si>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</si>
  <si>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</si>
  <si>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</si>
  <si>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</si>
  <si>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оплату специализированного транспорта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</si>
  <si>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</si>
  <si>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</si>
  <si>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</si>
  <si>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</si>
  <si>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</si>
  <si>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</si>
  <si>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</si>
  <si>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</si>
  <si>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</si>
  <si>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2.3.2.</t>
  </si>
  <si>
    <t>2.3.3.</t>
  </si>
  <si>
    <t>2.4.</t>
  </si>
  <si>
    <t>3.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</si>
  <si>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</si>
  <si>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</si>
  <si>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</si>
  <si>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3.4.</t>
  </si>
  <si>
    <t>на уплату арендной  платы, лизинговых платежей</t>
  </si>
  <si>
    <t>3.5.</t>
  </si>
  <si>
    <t>на служебные командировки</t>
  </si>
  <si>
    <t>на страхование производственных объектов</t>
  </si>
  <si>
    <t>3.7.</t>
  </si>
  <si>
    <t>на обучение персонала</t>
  </si>
  <si>
    <t>3.8.</t>
  </si>
  <si>
    <t>на приобретение приборов и реагентов, используемых для анализа качества воды</t>
  </si>
  <si>
    <t>3.9.</t>
  </si>
  <si>
    <t>на осуществление производственного контроля качества воды</t>
  </si>
  <si>
    <t>3.10.</t>
  </si>
  <si>
    <t>на проведение технических обследований централизованных систем водоснабжения</t>
  </si>
  <si>
    <t>3.11.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</si>
  <si>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</si>
  <si>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</si>
  <si>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</si>
  <si>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</si>
  <si>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</si>
  <si>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</si>
  <si>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</si>
  <si>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</si>
  <si>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</si>
  <si>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</si>
  <si>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</si>
  <si>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</si>
  <si>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</si>
  <si>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</si>
  <si>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</si>
  <si>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>арендная плата</t>
  </si>
  <si>
    <t>лизинговые платежи</t>
  </si>
  <si>
    <t xml:space="preserve"> концессионная плата</t>
  </si>
  <si>
    <t>7.</t>
  </si>
  <si>
    <t>Налоги и сборы, включаемые в себестоимость</t>
  </si>
  <si>
    <t>7.1.</t>
  </si>
  <si>
    <t>плата за негативное воздействие</t>
  </si>
  <si>
    <t>7.2.</t>
  </si>
  <si>
    <t>налог на воду</t>
  </si>
  <si>
    <t>Итого расходов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</si>
  <si>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</si>
  <si>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</si>
  <si>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</si>
  <si>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</si>
  <si>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9.4.</t>
  </si>
  <si>
    <t>Прибыль на прочие цели</t>
  </si>
  <si>
    <t>9.5.</t>
  </si>
  <si>
    <t>Налоги и сборы всего, в т.ч</t>
  </si>
  <si>
    <t>9.5.1.</t>
  </si>
  <si>
    <t>Необходимая валовая выручка</t>
  </si>
  <si>
    <t>Тариф  с НДС, руб./м3</t>
  </si>
  <si>
    <t>индекс роста, %</t>
  </si>
  <si>
    <t>Тариф с НДС  на период с 01.07.2013 по 30.08.2013 г.</t>
  </si>
  <si>
    <t>Объем реализации воды (стоков), тыс.м3</t>
  </si>
  <si>
    <t>покупную питьевую  воду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</si>
  <si>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</si>
  <si>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</si>
  <si>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</si>
  <si>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</si>
  <si>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</si>
  <si>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</si>
  <si>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</si>
  <si>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</si>
  <si>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</si>
  <si>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Уровень                     отклонения (гр4-гр3)</t>
  </si>
  <si>
    <t>Заключение                    на 2013 год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</si>
  <si>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</si>
  <si>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</si>
  <si>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</si>
  <si>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</si>
  <si>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</si>
  <si>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</si>
  <si>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</si>
  <si>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11.1.</t>
  </si>
  <si>
    <t>11.2.</t>
  </si>
  <si>
    <t>км</t>
  </si>
  <si>
    <t>шт</t>
  </si>
  <si>
    <t>%</t>
  </si>
  <si>
    <t>чел.</t>
  </si>
  <si>
    <t>Индекс потребительских цен</t>
  </si>
  <si>
    <t>Заключение                    на 2014 год</t>
  </si>
  <si>
    <t>Утверждено                    на 2013 год</t>
  </si>
  <si>
    <t>Индекс  изменения к предыдущему периоду регулирования,%</t>
  </si>
  <si>
    <t>Утверждено на 2012 год</t>
  </si>
  <si>
    <t>Организация</t>
  </si>
  <si>
    <t>2.5.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</si>
  <si>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</si>
  <si>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</si>
  <si>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</si>
  <si>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кВт*ч/м3</t>
  </si>
  <si>
    <t xml:space="preserve">Факт </t>
  </si>
  <si>
    <t xml:space="preserve">План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</si>
  <si>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</si>
  <si>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Норматив технологических  затрат химреагентов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</si>
  <si>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</si>
  <si>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</si>
  <si>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</si>
  <si>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</si>
  <si>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</si>
  <si>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</si>
  <si>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</si>
  <si>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указыаются по годам на период действия тарифов</t>
  </si>
  <si>
    <t>только к экспертному</t>
  </si>
  <si>
    <t>к экспертому и к протоколу</t>
  </si>
  <si>
    <t xml:space="preserve">к экспертому </t>
  </si>
  <si>
    <t>Индексы на роста цен на энергетические ресурсы</t>
  </si>
  <si>
    <t xml:space="preserve">14.1. </t>
  </si>
  <si>
    <t>электроэнергию</t>
  </si>
  <si>
    <t>14.2.</t>
  </si>
  <si>
    <t>ГСМ</t>
  </si>
  <si>
    <t>Амортизация</t>
  </si>
  <si>
    <t>Численность населения, получающего услугу водоотведения</t>
  </si>
  <si>
    <t>Данная таблица не заполняется для вновь созданных организаций, а делается запись в экспертном</t>
  </si>
  <si>
    <t>Производственные расходы всего, в том числе:</t>
  </si>
  <si>
    <t>Расходы на приобретение сырья и материалов и их хранение</t>
  </si>
  <si>
    <t>Расходы на приобретаемые электрическую энергию (мощность), тепловую энергию, другие виды энергетических ресурсов и холодную воду</t>
  </si>
  <si>
    <t>в том числе:</t>
  </si>
  <si>
    <t>Расходы на приобретаемые электрическую энергию (мощность)</t>
  </si>
  <si>
    <t>Расходы на транспортировку сточных вод:</t>
  </si>
  <si>
    <t>объем электроэнергии по диапазону напряжения СН2, тыс. кВт час</t>
  </si>
  <si>
    <t>тариф по диапазону напряжения СН2, руб./кВт час (без НДС)</t>
  </si>
  <si>
    <t>объем электроэнергии по диапазону напряжения НН, тыс. кВт час</t>
  </si>
  <si>
    <t>тариф по диапазону напряжения НН, руб./кВт час (без НДС)</t>
  </si>
  <si>
    <t>1.2.1.3.</t>
  </si>
  <si>
    <t>Расходы на освещение отопление объектов системы водоснабжения:</t>
  </si>
  <si>
    <t>Расходы на приобретение топлива для производственных нужд</t>
  </si>
  <si>
    <t>Расходы на приобретение тепловой энергии и теплоносителя</t>
  </si>
  <si>
    <t>количество тепловой энергии, Гкал</t>
  </si>
  <si>
    <t>тариф, руб./Гкал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</si>
  <si>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водоснабжения, либо объектов, входящих в состав таких систем</t>
  </si>
  <si>
    <t>Расходы на оплату труда основного производственного персонала</t>
  </si>
  <si>
    <t>тарифная ставка рабочего первого разряда, руб.</t>
  </si>
  <si>
    <t>4771</t>
  </si>
  <si>
    <t xml:space="preserve">Отчисления на социальные нужды </t>
  </si>
  <si>
    <t>Общехозяйственные расходы</t>
  </si>
  <si>
    <t>1.6.1.</t>
  </si>
  <si>
    <t>Расходы на оплату труда цехового персонала</t>
  </si>
  <si>
    <t>1.6.2.</t>
  </si>
  <si>
    <t>1.6.3.</t>
  </si>
  <si>
    <t>Расходы на оплату выполняемых сторонними организациями работ и (или) услуг</t>
  </si>
  <si>
    <t>1.6.4.</t>
  </si>
  <si>
    <t>Расходы на охрану труда и техники безопасности</t>
  </si>
  <si>
    <t>1.6.5.</t>
  </si>
  <si>
    <t>Расходы на осуществление производственного контроля качества воды</t>
  </si>
  <si>
    <t>1.6.6.</t>
  </si>
  <si>
    <t>Прочие расходы на цеховые нужды</t>
  </si>
  <si>
    <t>16.6.6.1.</t>
  </si>
  <si>
    <t>Арендная плата объектов общехозяйственного назначения</t>
  </si>
  <si>
    <t>Прочие производственные расходы</t>
  </si>
  <si>
    <t>1.8.1.</t>
  </si>
  <si>
    <t>оплата процентов по займам и кредитам (не учитываемых при определении налогооблагаемой базы налога на прибыль)</t>
  </si>
  <si>
    <t>Ремонтные расходы всего, в том числе:</t>
  </si>
  <si>
    <t>Расходы на текущий ремонт централизованных систем водоснабжения, либо объектов, входящих в состав таких систем</t>
  </si>
  <si>
    <t>Расходы на приобретение сырья и материалов, используемых для проведения ремонтных работ</t>
  </si>
  <si>
    <t>Транспортные расходы организации</t>
  </si>
  <si>
    <t>Расходы на оплату выполняемых сторонними организациями работ и (или) услуг, связанных с текущим ремонтом централизованных систем водоснабжения, либо объектов, входящих в состав таких систем</t>
  </si>
  <si>
    <t>Расходы на капитальный ремонт централизованных систем водоотведения, либо объектов, входящих в состав таких систем</t>
  </si>
  <si>
    <t>Расходы на оплату труда ремонтного персонала</t>
  </si>
  <si>
    <t>среднемесячная оплата труда, руб.</t>
  </si>
  <si>
    <t>Расходы на выполнение мероприятий по энергосбережению</t>
  </si>
  <si>
    <t>2.6.</t>
  </si>
  <si>
    <t>Прочие ремонтные расходы</t>
  </si>
  <si>
    <t xml:space="preserve"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</si>
  <si>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</si>
  <si>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Расходы на оплату труда административно-управленческого персонала</t>
  </si>
  <si>
    <t>Отчисления на социальные нужды</t>
  </si>
  <si>
    <t>Расходы на служебные командировки</t>
  </si>
  <si>
    <t>3.6.</t>
  </si>
  <si>
    <t>Расходы на обучение персонала</t>
  </si>
  <si>
    <t>Расходы на страхование производственных объектов, учитываемые при определении базы по налогу на прибыль</t>
  </si>
  <si>
    <t>Прочие административные расходы</t>
  </si>
  <si>
    <t>Расходы на установку и обслуживание приборов учета, в том числе на предоставление абонентам рассрочки по оплате установки приборов учета</t>
  </si>
  <si>
    <t>Расходы на оплату труда сбытового персонала</t>
  </si>
  <si>
    <t>Расходы на выставление счетов, их доставку абонентам</t>
  </si>
  <si>
    <t>4.5.</t>
  </si>
  <si>
    <t xml:space="preserve">Судебные издержки и другие расходы, связанные со взысканием долгов по оплате услуг водоснабжения </t>
  </si>
  <si>
    <t>4.6.</t>
  </si>
  <si>
    <t>Безнадежная дебиторская задолженность</t>
  </si>
  <si>
    <t>4.7.</t>
  </si>
  <si>
    <t>Резерв для погашения сомнительных долгов в размере 2% от НВВ, относимой на население за предыдущий период регулирования</t>
  </si>
  <si>
    <t>4.8.</t>
  </si>
  <si>
    <t>Прочие сбытовые расходы</t>
  </si>
  <si>
    <t>Расходы на амортизацию основных средств и нематериальных активов</t>
  </si>
  <si>
    <t>Расходы на арендную плату и лизинговые платежи в отношении централизованных систем водоснабжения либо объектов, входящих в состав таких систем</t>
  </si>
  <si>
    <t>Расходы, связанные с оплатой налогов и сборов</t>
  </si>
  <si>
    <t>налог на землю</t>
  </si>
  <si>
    <t>7.3.</t>
  </si>
  <si>
    <t>7.4.</t>
  </si>
  <si>
    <t>транспортный налог</t>
  </si>
  <si>
    <t>7.5.</t>
  </si>
  <si>
    <t>плата за негативное воздействие на окружающую среду</t>
  </si>
  <si>
    <t>Расходы всего</t>
  </si>
  <si>
    <t>Себестоимость, руб./куб.м.</t>
  </si>
  <si>
    <t>8.</t>
  </si>
  <si>
    <t>8.1.</t>
  </si>
  <si>
    <t>8.2.</t>
  </si>
  <si>
    <t>Расходы на капитальные вложения (инвестиции), определяемых на основе утвержденных инвестиционных программ</t>
  </si>
  <si>
    <t>8.3.</t>
  </si>
  <si>
    <t>Расходы на социальные нужды, предусмотреные коллективными договорами, и другие расходы которые в соответствии с НК РФ не учитываются при определении налоговой базы налога на прибыль</t>
  </si>
  <si>
    <t>8.4.</t>
  </si>
  <si>
    <t>8.5.</t>
  </si>
  <si>
    <t>Налог на прибыль</t>
  </si>
  <si>
    <t>9.</t>
  </si>
  <si>
    <t>Недополученный по независящим причинам доход</t>
  </si>
  <si>
    <t>по результатам досудебного рассмотрения споров ФСТ России</t>
  </si>
  <si>
    <t>по результатам рассмотрения разногласий ФСТ России</t>
  </si>
  <si>
    <t>экономически обоснованные расходы, понесённые за отчётные периоды, не учтённые при регулировании</t>
  </si>
  <si>
    <t>Избыток средств</t>
  </si>
  <si>
    <t>10.</t>
  </si>
  <si>
    <t>Нормативно валовая выручка</t>
  </si>
  <si>
    <t>11.</t>
  </si>
  <si>
    <t>Объем пропущенных сточных вод, тыс. м3</t>
  </si>
  <si>
    <t>12.</t>
  </si>
  <si>
    <t>Тариф на транспортировку сточных вод, руб./м3 (без НДС)</t>
  </si>
  <si>
    <t>13.</t>
  </si>
  <si>
    <t>Тариф на траспортировку сточных вод, руб./м3 (с НДС)</t>
  </si>
  <si>
    <t>Индексы, %</t>
  </si>
  <si>
    <t>нормативы потребления химреагентов</t>
  </si>
  <si>
    <t>Расходы на очистку сточных вод</t>
  </si>
  <si>
    <t>объем электроэнергии по диапазону напряжения ВН, тыс. кВт час</t>
  </si>
  <si>
    <t>тариф по диапазону напряжения ВН, руб./кВт час (без НДС)</t>
  </si>
  <si>
    <t>Расходы на освещение отопление объектов очистки сточных вод:</t>
  </si>
  <si>
    <t>Расходы на оплату выполняемых сторонними организациями работ и (или) услуг (медицинский осмотр)</t>
  </si>
  <si>
    <t>1.6.5.1.</t>
  </si>
  <si>
    <t>Расходы на оплату выполняемых сторонними организациями работ и (или) услуг, связанных с эксплуатацией централизованных систем водоотведения</t>
  </si>
  <si>
    <t>1.6.5.2.</t>
  </si>
  <si>
    <t>Расходы на приобретение реагентов, химикатов для собственной лаборатории</t>
  </si>
  <si>
    <t>Арендная плата по объектам общехозяйственного назначения</t>
  </si>
  <si>
    <t>1.6.7.</t>
  </si>
  <si>
    <t>1.6.8.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</si>
  <si>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</t>
  </si>
  <si>
    <t>8.6.</t>
  </si>
  <si>
    <t>Единый налог, уплачиваемый организацией, применяющей упрощенную систему налогообложения</t>
  </si>
  <si>
    <t>Объем очистки сточных вод, тыс. м3</t>
  </si>
  <si>
    <t>Тариф на очистку сточных вод, руб./м3 (без НДС)</t>
  </si>
  <si>
    <t>Тариф на очистку сточных вод, руб./м3 (с НДС)</t>
  </si>
  <si>
    <t>Тариф , руб./м3 (без НДС)</t>
  </si>
  <si>
    <t>Тариф  , руб./м3 с НДС)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</si>
  <si>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</si>
  <si>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</si>
  <si>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</si>
  <si>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Пропущено сточных вод всего (реализация), в т.ч.</t>
  </si>
  <si>
    <t>от населения</t>
  </si>
  <si>
    <t>от бюджетных организаций</t>
  </si>
  <si>
    <t>от прочих потребителей</t>
  </si>
  <si>
    <t>Пропущено сточных вод через очистные сооружения</t>
  </si>
  <si>
    <t>в том числе принято на очистку от других систем водоотведения</t>
  </si>
  <si>
    <t>на транспортировку сточных вод</t>
  </si>
  <si>
    <t>на очистку сточных вод</t>
  </si>
  <si>
    <t>Удельный расход электроэнергии на транспортировку сточных вод</t>
  </si>
  <si>
    <t>Удельный расход электроэнергии на очистку сточных вод</t>
  </si>
  <si>
    <t>Доля сточных вод, подвергающихся очистке в общем объеме сбрасываемых сточных вод</t>
  </si>
  <si>
    <t>Расчет экономически обоснованных тарифов на водоотведение
для общества с ограниченной ответственностью "Водоканал" (город Боготол, ИНН 2444000246)</t>
  </si>
  <si>
    <t>тыс.руб.</t>
  </si>
  <si>
    <t>Базовый период регулирования</t>
  </si>
  <si>
    <t>Период регулирования 2014 год</t>
  </si>
  <si>
    <t>в том числе с календарной разбивкой</t>
  </si>
  <si>
    <t>на период с 01.01.2014 ао 30.06.2014</t>
  </si>
  <si>
    <t>на период с 01.07.2014 по 31.12.2014</t>
  </si>
  <si>
    <t>к экспертному</t>
  </si>
  <si>
    <t>4771,00</t>
  </si>
  <si>
    <t>Водоотведение (очистка сточных вод)</t>
  </si>
  <si>
    <t>Расходы, учтенные и неучтенные при расчете тарифов на водоотведение общества с ограниченной ответственостью "Водоканал" города Боготола
(город Боготол, ИНН 2444000246)</t>
  </si>
  <si>
    <t>Анализ основных технико – экономических показателей общества с ограниченной ответственостью "Водоканал" города Боготола, водоотведение (город Боготол, ИНН 2444000246)</t>
  </si>
  <si>
    <t xml:space="preserve">Величина прибыли, необходимой для эффективного функционирования общества с ограниченной ответственостью "Водоканал" города Боготола, водоотведение (город Боготол, ИНН 2444000246)                                                                                                   </t>
  </si>
  <si>
    <t xml:space="preserve">Целевые показатели деятельности общества с ограниченной ответственостью "Водоканал" города Боготола 
(город Боготол, ИНН 2444000246)                                                                                                   </t>
  </si>
  <si>
    <t xml:space="preserve">Сравнительный анализ динамики расходов и величины необходимой прибыли по отношению к предыдущим периодам регулирования (водоотведение) общества с ограниченной ответственостью "Водоканал" города Боготола, (город Боготол, ИНН 2444000246)                                                                                                   </t>
  </si>
  <si>
    <t>Приложение № 1 
к экспертному заключению 
по делу № 139-13в</t>
  </si>
  <si>
    <t>Приложение № 2 
к экспертному заключению 
по делу № 139-13в</t>
  </si>
  <si>
    <t>Расходы, учтенные и неучтенные при расчете тарифов на водоотведение (очистка сточных вод) общества с ограниченной ответственостью "Водоканал" города Боготола
(город Боготол, ИНН 2444000246)</t>
  </si>
  <si>
    <t xml:space="preserve">Величина прибыли, необходимой для эффективного функционирования общества с ограниченной ответственостью "Водоканал" города Боготола, водоотведение (очистка сточных вод) 
(город Боготол, ИНН 2444000246)                                                                                                   </t>
  </si>
  <si>
    <t>Приложение № 3 
к экспертному заключению 
по делу № 139-13в</t>
  </si>
  <si>
    <t>Приложение № 4
к экспертному заключению 
по делу № 139-13в</t>
  </si>
  <si>
    <t>Приложение № 5  
к  экспертному заключению
по делу № 139-13в</t>
  </si>
  <si>
    <t>Приложение № 6
к  экспертному заключению
по делу № 139-13в</t>
  </si>
  <si>
    <t>Водоотведение (транспортирование стоков)</t>
  </si>
  <si>
    <t xml:space="preserve">Сравнительный анализ динамики расходов и величины необходимой прибыли по отношению к предыдущим периодам регулирования, водоотведение (очистка сточных вод) общества с ограниченной ответственостью "Водоканал" города Боготола, 
(город Боготол, ИНН 2444000246)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</si>
</sst>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6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4" fillId="0" borderId="0" xfId="59" applyFont="1">
      <alignment/>
      <protection/>
    </xf>
    <xf numFmtId="0" fontId="14" fillId="0" borderId="0" xfId="59" applyFont="1" applyAlignment="1">
      <alignment horizontal="center"/>
      <protection/>
    </xf>
    <xf numFmtId="0" fontId="11" fillId="0" borderId="0" xfId="59" applyFont="1" applyAlignment="1">
      <alignment horizontal="center" wrapText="1"/>
      <protection/>
    </xf>
    <xf numFmtId="0" fontId="11" fillId="0" borderId="0" xfId="59" applyFont="1" applyAlignment="1">
      <alignment horizontal="right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wrapText="1"/>
      <protection/>
    </xf>
    <xf numFmtId="0" fontId="11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4" fillId="0" borderId="0" xfId="57" applyFont="1" applyAlignment="1">
      <alignment wrapText="1"/>
      <protection/>
    </xf>
    <xf numFmtId="0" fontId="15" fillId="0" borderId="0" xfId="57" applyFont="1" applyAlignment="1">
      <alignment wrapText="1"/>
      <protection/>
    </xf>
    <xf numFmtId="0" fontId="14" fillId="0" borderId="0" xfId="57" applyFont="1" applyAlignment="1">
      <alignment horizontal="right" wrapText="1"/>
      <protection/>
    </xf>
    <xf numFmtId="0" fontId="14" fillId="0" borderId="0" xfId="57" applyFont="1" applyAlignment="1">
      <alignment horizont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2" fontId="11" fillId="0" borderId="10" xfId="57" applyNumberFormat="1" applyFont="1" applyBorder="1" applyAlignment="1">
      <alignment horizontal="center" vertical="center" wrapText="1"/>
      <protection/>
    </xf>
    <xf numFmtId="0" fontId="17" fillId="0" borderId="0" xfId="57" applyFont="1" applyAlignment="1">
      <alignment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32" borderId="0" xfId="0" applyFont="1" applyFill="1" applyAlignment="1">
      <alignment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0" fontId="14" fillId="0" borderId="0" xfId="59" applyFont="1" applyFill="1" applyAlignment="1">
      <alignment/>
      <protection/>
    </xf>
    <xf numFmtId="0" fontId="26" fillId="0" borderId="0" xfId="59" applyFont="1">
      <alignment/>
      <protection/>
    </xf>
    <xf numFmtId="189" fontId="2" fillId="0" borderId="17" xfId="53" applyNumberFormat="1" applyFont="1" applyBorder="1" applyAlignment="1">
      <alignment horizontal="right" vertical="center" wrapText="1"/>
      <protection/>
    </xf>
    <xf numFmtId="189" fontId="2" fillId="0" borderId="10" xfId="53" applyNumberFormat="1" applyFont="1" applyBorder="1" applyAlignment="1">
      <alignment horizontal="right" vertical="center" wrapText="1"/>
      <protection/>
    </xf>
    <xf numFmtId="189" fontId="2" fillId="0" borderId="10" xfId="5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189" fontId="2" fillId="0" borderId="10" xfId="0" applyNumberFormat="1" applyFont="1" applyBorder="1" applyAlignment="1">
      <alignment vertical="center" wrapText="1"/>
    </xf>
    <xf numFmtId="189" fontId="2" fillId="0" borderId="10" xfId="0" applyNumberFormat="1" applyFont="1" applyBorder="1" applyAlignment="1">
      <alignment vertical="top" wrapText="1"/>
    </xf>
    <xf numFmtId="189" fontId="2" fillId="0" borderId="10" xfId="0" applyNumberFormat="1" applyFont="1" applyFill="1" applyBorder="1" applyAlignment="1">
      <alignment vertical="center" wrapText="1"/>
    </xf>
    <xf numFmtId="189" fontId="2" fillId="0" borderId="10" xfId="0" applyNumberFormat="1" applyFont="1" applyFill="1" applyBorder="1" applyAlignment="1" applyProtection="1">
      <alignment vertical="center" wrapText="1"/>
      <protection/>
    </xf>
    <xf numFmtId="189" fontId="2" fillId="32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10" fontId="4" fillId="0" borderId="10" xfId="64" applyNumberFormat="1" applyFont="1" applyFill="1" applyBorder="1" applyAlignment="1">
      <alignment horizontal="center" vertical="center" wrapText="1"/>
    </xf>
    <xf numFmtId="9" fontId="4" fillId="0" borderId="10" xfId="64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94" fontId="4" fillId="0" borderId="10" xfId="6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7" fillId="0" borderId="0" xfId="0" applyFont="1" applyAlignment="1">
      <alignment/>
    </xf>
    <xf numFmtId="189" fontId="2" fillId="0" borderId="17" xfId="53" applyNumberFormat="1" applyFont="1" applyFill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189" fontId="11" fillId="0" borderId="10" xfId="57" applyNumberFormat="1" applyFont="1" applyFill="1" applyBorder="1" applyAlignment="1">
      <alignment horizontal="center" vertical="center" wrapText="1"/>
      <protection/>
    </xf>
    <xf numFmtId="189" fontId="2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4" fillId="0" borderId="0" xfId="59" applyFont="1" applyFill="1" applyAlignment="1">
      <alignment horizontal="left" wrapText="1"/>
      <protection/>
    </xf>
    <xf numFmtId="0" fontId="14" fillId="0" borderId="0" xfId="59" applyFont="1" applyFill="1" applyAlignment="1">
      <alignment horizontal="left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4" fillId="0" borderId="0" xfId="59" applyFont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0" xfId="57" applyFont="1" applyAlignment="1">
      <alignment horizontal="left" wrapText="1"/>
      <protection/>
    </xf>
    <xf numFmtId="0" fontId="14" fillId="0" borderId="0" xfId="57" applyFont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7" xfId="53" applyNumberFormat="1" applyFont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D17" sqref="D17"/>
    </sheetView>
  </sheetViews>
  <sheetFormatPr defaultColWidth="39.8515625" defaultRowHeight="12.75"/>
  <cols>
    <col min="1" max="1" width="7.421875" style="46" customWidth="1"/>
    <col min="2" max="2" width="36.57421875" style="46" customWidth="1"/>
    <col min="3" max="3" width="14.00390625" style="46" customWidth="1"/>
    <col min="4" max="4" width="14.421875" style="46" customWidth="1"/>
    <col min="5" max="5" width="15.00390625" style="46" customWidth="1"/>
    <col min="6" max="16384" width="39.8515625" style="46" customWidth="1"/>
  </cols>
  <sheetData>
    <row r="1" spans="1:5" ht="63.75" customHeight="1">
      <c r="A1" s="89"/>
      <c r="B1" s="89"/>
      <c r="C1" s="132" t="s">
        <v>358</v>
      </c>
      <c r="D1" s="132"/>
      <c r="E1" s="132"/>
    </row>
    <row r="2" spans="1:6" ht="58.5" customHeight="1">
      <c r="A2" s="133" t="s">
        <v>354</v>
      </c>
      <c r="B2" s="133"/>
      <c r="C2" s="133"/>
      <c r="D2" s="133"/>
      <c r="E2" s="133"/>
      <c r="F2" s="77" t="s">
        <v>194</v>
      </c>
    </row>
    <row r="3" ht="18.75">
      <c r="C3" s="47"/>
    </row>
    <row r="4" spans="1:5" ht="15" customHeight="1">
      <c r="A4" s="134" t="s">
        <v>149</v>
      </c>
      <c r="B4" s="134" t="s">
        <v>157</v>
      </c>
      <c r="C4" s="134" t="s">
        <v>158</v>
      </c>
      <c r="D4" s="137" t="s">
        <v>187</v>
      </c>
      <c r="E4" s="138"/>
    </row>
    <row r="5" spans="1:5" ht="18" customHeight="1">
      <c r="A5" s="135"/>
      <c r="B5" s="135"/>
      <c r="C5" s="135"/>
      <c r="D5" s="134" t="s">
        <v>162</v>
      </c>
      <c r="E5" s="134" t="s">
        <v>163</v>
      </c>
    </row>
    <row r="6" spans="1:5" ht="18" customHeight="1">
      <c r="A6" s="136"/>
      <c r="B6" s="136"/>
      <c r="C6" s="136"/>
      <c r="D6" s="136"/>
      <c r="E6" s="136"/>
    </row>
    <row r="7" spans="1:5" ht="15.75">
      <c r="A7" s="35">
        <v>1</v>
      </c>
      <c r="B7" s="35">
        <v>2</v>
      </c>
      <c r="C7" s="35">
        <v>3</v>
      </c>
      <c r="D7" s="35">
        <v>4</v>
      </c>
      <c r="E7" s="35">
        <v>5</v>
      </c>
    </row>
    <row r="8" spans="1:5" ht="31.5">
      <c r="A8" s="35">
        <v>1</v>
      </c>
      <c r="B8" s="91" t="s">
        <v>329</v>
      </c>
      <c r="C8" s="35" t="s">
        <v>166</v>
      </c>
      <c r="D8" s="35">
        <v>31.623</v>
      </c>
      <c r="E8" s="35">
        <v>31.623</v>
      </c>
    </row>
    <row r="9" spans="1:5" ht="31.5">
      <c r="A9" s="35">
        <v>2</v>
      </c>
      <c r="B9" s="91" t="s">
        <v>330</v>
      </c>
      <c r="C9" s="35" t="s">
        <v>167</v>
      </c>
      <c r="D9" s="35">
        <v>5</v>
      </c>
      <c r="E9" s="35">
        <v>5</v>
      </c>
    </row>
    <row r="10" spans="1:5" ht="19.5" customHeight="1">
      <c r="A10" s="35">
        <v>3</v>
      </c>
      <c r="B10" s="91" t="s">
        <v>331</v>
      </c>
      <c r="C10" s="35" t="s">
        <v>167</v>
      </c>
      <c r="D10" s="35">
        <v>2</v>
      </c>
      <c r="E10" s="35">
        <v>2</v>
      </c>
    </row>
    <row r="11" spans="1:5" ht="31.5">
      <c r="A11" s="35">
        <v>4</v>
      </c>
      <c r="B11" s="91" t="s">
        <v>332</v>
      </c>
      <c r="C11" s="35" t="s">
        <v>159</v>
      </c>
      <c r="D11" s="35">
        <v>847.055</v>
      </c>
      <c r="E11" s="35">
        <v>847.055</v>
      </c>
    </row>
    <row r="12" spans="1:5" ht="15.75">
      <c r="A12" s="35">
        <v>5</v>
      </c>
      <c r="B12" s="91" t="s">
        <v>333</v>
      </c>
      <c r="C12" s="35" t="s">
        <v>159</v>
      </c>
      <c r="D12" s="127">
        <v>555.163</v>
      </c>
      <c r="E12" s="127">
        <f>D12</f>
        <v>555.163</v>
      </c>
    </row>
    <row r="13" spans="1:5" ht="15.75">
      <c r="A13" s="35">
        <v>6</v>
      </c>
      <c r="B13" s="91" t="s">
        <v>334</v>
      </c>
      <c r="C13" s="35" t="s">
        <v>159</v>
      </c>
      <c r="D13" s="127">
        <v>69.409</v>
      </c>
      <c r="E13" s="127">
        <f>D13</f>
        <v>69.409</v>
      </c>
    </row>
    <row r="14" spans="1:5" ht="15.75">
      <c r="A14" s="35">
        <v>7</v>
      </c>
      <c r="B14" s="91" t="s">
        <v>335</v>
      </c>
      <c r="C14" s="35" t="s">
        <v>159</v>
      </c>
      <c r="D14" s="128">
        <v>222.483</v>
      </c>
      <c r="E14" s="127">
        <f>D14</f>
        <v>222.483</v>
      </c>
    </row>
    <row r="15" spans="1:5" ht="31.5">
      <c r="A15" s="35">
        <v>8</v>
      </c>
      <c r="B15" s="91" t="s">
        <v>336</v>
      </c>
      <c r="C15" s="35" t="s">
        <v>159</v>
      </c>
      <c r="D15" s="37">
        <v>863.759</v>
      </c>
      <c r="E15" s="37">
        <v>863.759</v>
      </c>
    </row>
    <row r="16" spans="1:5" ht="31.5">
      <c r="A16" s="35">
        <v>9</v>
      </c>
      <c r="B16" s="91" t="s">
        <v>337</v>
      </c>
      <c r="C16" s="35" t="s">
        <v>159</v>
      </c>
      <c r="D16" s="37">
        <v>16.704</v>
      </c>
      <c r="E16" s="37">
        <v>16.7</v>
      </c>
    </row>
    <row r="17" spans="1:5" ht="15.75">
      <c r="A17" s="35">
        <v>10</v>
      </c>
      <c r="B17" s="74" t="s">
        <v>160</v>
      </c>
      <c r="C17" s="75" t="s">
        <v>161</v>
      </c>
      <c r="D17" s="131">
        <v>490.4</v>
      </c>
      <c r="E17" s="9">
        <v>256.746</v>
      </c>
    </row>
    <row r="18" spans="1:5" ht="63">
      <c r="A18" s="35">
        <v>11</v>
      </c>
      <c r="B18" s="74" t="s">
        <v>183</v>
      </c>
      <c r="C18" s="75"/>
      <c r="D18" s="37"/>
      <c r="E18" s="37"/>
    </row>
    <row r="19" spans="1:5" ht="15" customHeight="1">
      <c r="A19" s="35" t="s">
        <v>164</v>
      </c>
      <c r="B19" s="74" t="s">
        <v>338</v>
      </c>
      <c r="C19" s="75" t="s">
        <v>185</v>
      </c>
      <c r="D19" s="129">
        <f>(282.9+94.9)/D11</f>
        <v>0.4460159021551139</v>
      </c>
      <c r="E19" s="92">
        <v>0.303</v>
      </c>
    </row>
    <row r="20" spans="1:5" ht="15.75" customHeight="1">
      <c r="A20" s="35" t="s">
        <v>165</v>
      </c>
      <c r="B20" s="74" t="s">
        <v>339</v>
      </c>
      <c r="C20" s="75" t="s">
        <v>185</v>
      </c>
      <c r="D20" s="129">
        <f>112.6/D15</f>
        <v>0.13036043618648258</v>
      </c>
      <c r="E20" s="93">
        <v>0.13</v>
      </c>
    </row>
    <row r="21" spans="1:5" ht="31.5">
      <c r="A21" s="35">
        <v>12</v>
      </c>
      <c r="B21" s="74" t="s">
        <v>184</v>
      </c>
      <c r="C21" s="74" t="s">
        <v>186</v>
      </c>
      <c r="D21" s="129">
        <f>20.7/D15</f>
        <v>0.023965018020072726</v>
      </c>
      <c r="E21" s="35">
        <v>0.045</v>
      </c>
    </row>
    <row r="22" spans="1:5" ht="15.75">
      <c r="A22" s="63">
        <v>13</v>
      </c>
      <c r="B22" s="64" t="s">
        <v>170</v>
      </c>
      <c r="C22" s="63" t="s">
        <v>168</v>
      </c>
      <c r="D22" s="127">
        <v>105.6</v>
      </c>
      <c r="E22" s="90">
        <v>105.6</v>
      </c>
    </row>
    <row r="23" spans="1:5" ht="31.5">
      <c r="A23" s="90">
        <v>14</v>
      </c>
      <c r="B23" s="91" t="s">
        <v>196</v>
      </c>
      <c r="C23" s="91"/>
      <c r="D23" s="127"/>
      <c r="E23" s="91"/>
    </row>
    <row r="24" spans="1:5" ht="15.75">
      <c r="A24" s="90" t="s">
        <v>197</v>
      </c>
      <c r="B24" s="91" t="s">
        <v>198</v>
      </c>
      <c r="C24" s="90" t="s">
        <v>168</v>
      </c>
      <c r="D24" s="127">
        <v>110.5</v>
      </c>
      <c r="E24" s="90">
        <v>107.3</v>
      </c>
    </row>
    <row r="25" spans="1:5" ht="15.75">
      <c r="A25" s="90" t="s">
        <v>199</v>
      </c>
      <c r="B25" s="91" t="s">
        <v>200</v>
      </c>
      <c r="C25" s="90" t="s">
        <v>168</v>
      </c>
      <c r="D25" s="127">
        <v>105.6</v>
      </c>
      <c r="E25" s="90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view="pageBreakPreview" zoomScale="60" workbookViewId="0" topLeftCell="A2">
      <selection activeCell="S10" sqref="S9:S10"/>
    </sheetView>
  </sheetViews>
  <sheetFormatPr defaultColWidth="9.140625" defaultRowHeight="12.75"/>
  <cols>
    <col min="1" max="1" width="8.7109375" style="50" customWidth="1"/>
    <col min="2" max="2" width="35.57421875" style="50" customWidth="1"/>
    <col min="3" max="3" width="14.421875" style="51" customWidth="1"/>
    <col min="4" max="4" width="12.00390625" style="51" customWidth="1"/>
    <col min="5" max="5" width="15.7109375" style="50" customWidth="1"/>
    <col min="6" max="6" width="9.140625" style="50" customWidth="1"/>
    <col min="7" max="7" width="22.00390625" style="50" customWidth="1"/>
    <col min="8" max="16384" width="9.140625" style="50" customWidth="1"/>
  </cols>
  <sheetData>
    <row r="1" ht="15.75" hidden="1"/>
    <row r="2" spans="1:5" ht="56.25" customHeight="1">
      <c r="A2" s="94"/>
      <c r="B2" s="94"/>
      <c r="C2" s="139" t="s">
        <v>359</v>
      </c>
      <c r="D2" s="140"/>
      <c r="E2" s="140"/>
    </row>
    <row r="3" spans="1:4" ht="18.75">
      <c r="A3" s="52"/>
      <c r="B3" s="52"/>
      <c r="C3" s="53"/>
      <c r="D3" s="53"/>
    </row>
    <row r="4" spans="1:7" ht="54" customHeight="1">
      <c r="A4" s="142" t="s">
        <v>353</v>
      </c>
      <c r="B4" s="142"/>
      <c r="C4" s="142"/>
      <c r="D4" s="142"/>
      <c r="E4" s="142"/>
      <c r="G4" s="77" t="s">
        <v>194</v>
      </c>
    </row>
    <row r="5" spans="1:4" ht="17.25" customHeight="1">
      <c r="A5" s="54"/>
      <c r="B5" s="54"/>
      <c r="C5" s="54"/>
      <c r="D5" s="54"/>
    </row>
    <row r="6" ht="16.5" customHeight="1">
      <c r="E6" s="55" t="s">
        <v>148</v>
      </c>
    </row>
    <row r="7" spans="1:5" ht="17.25" customHeight="1">
      <c r="A7" s="141" t="s">
        <v>149</v>
      </c>
      <c r="B7" s="141" t="s">
        <v>0</v>
      </c>
      <c r="C7" s="141" t="s">
        <v>187</v>
      </c>
      <c r="D7" s="141"/>
      <c r="E7" s="141"/>
    </row>
    <row r="8" spans="1:5" ht="67.5" customHeight="1">
      <c r="A8" s="141"/>
      <c r="B8" s="141"/>
      <c r="C8" s="56" t="s">
        <v>175</v>
      </c>
      <c r="D8" s="56" t="s">
        <v>146</v>
      </c>
      <c r="E8" s="57" t="s">
        <v>147</v>
      </c>
    </row>
    <row r="9" spans="1:5" ht="15.75">
      <c r="A9" s="57">
        <v>1</v>
      </c>
      <c r="B9" s="57">
        <v>2</v>
      </c>
      <c r="C9" s="58">
        <v>3</v>
      </c>
      <c r="D9" s="58">
        <v>4</v>
      </c>
      <c r="E9" s="58">
        <v>5</v>
      </c>
    </row>
    <row r="10" spans="1:5" ht="21" customHeight="1">
      <c r="A10" s="59">
        <v>1</v>
      </c>
      <c r="B10" s="60" t="s">
        <v>22</v>
      </c>
      <c r="C10" s="161">
        <v>15107.975701</v>
      </c>
      <c r="D10" s="161">
        <v>14193.135010425565</v>
      </c>
      <c r="E10" s="161">
        <f aca="true" t="shared" si="0" ref="E10:E17">C10-D10</f>
        <v>914.8406905744341</v>
      </c>
    </row>
    <row r="11" spans="1:7" ht="27.75" customHeight="1">
      <c r="A11" s="62">
        <v>2</v>
      </c>
      <c r="B11" s="61" t="s">
        <v>69</v>
      </c>
      <c r="C11" s="162">
        <v>9332.8</v>
      </c>
      <c r="D11" s="163">
        <v>9191.810178257761</v>
      </c>
      <c r="E11" s="161">
        <f t="shared" si="0"/>
        <v>140.98982174223784</v>
      </c>
      <c r="G11" s="95"/>
    </row>
    <row r="12" spans="1:5" ht="27" customHeight="1">
      <c r="A12" s="62">
        <v>3</v>
      </c>
      <c r="B12" s="61" t="s">
        <v>177</v>
      </c>
      <c r="C12" s="163">
        <v>13628.957999999999</v>
      </c>
      <c r="D12" s="163">
        <v>12020.342526118813</v>
      </c>
      <c r="E12" s="161">
        <f t="shared" si="0"/>
        <v>1608.6154738811856</v>
      </c>
    </row>
    <row r="13" spans="1:5" ht="36.75" customHeight="1">
      <c r="A13" s="62">
        <v>4</v>
      </c>
      <c r="B13" s="60" t="s">
        <v>109</v>
      </c>
      <c r="C13" s="163">
        <v>0</v>
      </c>
      <c r="D13" s="163">
        <v>0</v>
      </c>
      <c r="E13" s="161">
        <f t="shared" si="0"/>
        <v>0</v>
      </c>
    </row>
    <row r="14" spans="1:5" ht="39" customHeight="1">
      <c r="A14" s="62">
        <v>5</v>
      </c>
      <c r="B14" s="60" t="s">
        <v>178</v>
      </c>
      <c r="C14" s="163">
        <v>0</v>
      </c>
      <c r="D14" s="164">
        <v>0</v>
      </c>
      <c r="E14" s="161">
        <f t="shared" si="0"/>
        <v>0</v>
      </c>
    </row>
    <row r="15" spans="1:5" ht="47.25">
      <c r="A15" s="62">
        <v>6</v>
      </c>
      <c r="B15" s="60" t="s">
        <v>188</v>
      </c>
      <c r="C15" s="163">
        <v>395.728</v>
      </c>
      <c r="D15" s="164">
        <v>395.728</v>
      </c>
      <c r="E15" s="161">
        <f t="shared" si="0"/>
        <v>0</v>
      </c>
    </row>
    <row r="16" spans="1:5" ht="35.25" customHeight="1">
      <c r="A16" s="62">
        <v>7</v>
      </c>
      <c r="B16" s="60" t="s">
        <v>189</v>
      </c>
      <c r="C16" s="163">
        <v>67.38</v>
      </c>
      <c r="D16" s="163">
        <v>64.73</v>
      </c>
      <c r="E16" s="161">
        <f t="shared" si="0"/>
        <v>2.6499999999999915</v>
      </c>
    </row>
    <row r="17" spans="1:5" ht="30.75" customHeight="1">
      <c r="A17" s="79">
        <v>8</v>
      </c>
      <c r="B17" s="60" t="s">
        <v>179</v>
      </c>
      <c r="C17" s="163">
        <v>38532.841701</v>
      </c>
      <c r="D17" s="163">
        <v>35865.74571480214</v>
      </c>
      <c r="E17" s="161">
        <f t="shared" si="0"/>
        <v>2667.0959861978554</v>
      </c>
    </row>
  </sheetData>
  <sheetProtection/>
  <mergeCells count="5">
    <mergeCell ref="C2:E2"/>
    <mergeCell ref="A7:A8"/>
    <mergeCell ref="B7:B8"/>
    <mergeCell ref="C7:E7"/>
    <mergeCell ref="A4:E4"/>
  </mergeCells>
  <printOptions/>
  <pageMargins left="1.1023622047244095" right="0.4724409448818898" top="0.7480314960629921" bottom="0.5905511811023623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8">
      <selection activeCell="D10" sqref="D10"/>
    </sheetView>
  </sheetViews>
  <sheetFormatPr defaultColWidth="9.140625" defaultRowHeight="12.75"/>
  <cols>
    <col min="1" max="1" width="10.421875" style="50" customWidth="1"/>
    <col min="2" max="2" width="35.57421875" style="50" customWidth="1"/>
    <col min="3" max="3" width="14.421875" style="51" customWidth="1"/>
    <col min="4" max="4" width="12.00390625" style="51" customWidth="1"/>
    <col min="5" max="5" width="15.7109375" style="50" customWidth="1"/>
    <col min="6" max="6" width="9.140625" style="50" customWidth="1"/>
    <col min="7" max="7" width="22.00390625" style="50" customWidth="1"/>
    <col min="8" max="16384" width="9.140625" style="50" customWidth="1"/>
  </cols>
  <sheetData>
    <row r="1" ht="15.75" hidden="1"/>
    <row r="2" spans="1:5" ht="56.25" customHeight="1">
      <c r="A2" s="94"/>
      <c r="B2" s="94"/>
      <c r="C2" s="139" t="s">
        <v>359</v>
      </c>
      <c r="D2" s="140"/>
      <c r="E2" s="140"/>
    </row>
    <row r="3" spans="1:4" ht="18.75">
      <c r="A3" s="52"/>
      <c r="B3" s="52"/>
      <c r="C3" s="53"/>
      <c r="D3" s="53"/>
    </row>
    <row r="4" spans="1:7" ht="54" customHeight="1">
      <c r="A4" s="142" t="s">
        <v>360</v>
      </c>
      <c r="B4" s="142"/>
      <c r="C4" s="142"/>
      <c r="D4" s="142"/>
      <c r="E4" s="142"/>
      <c r="G4" s="77" t="s">
        <v>194</v>
      </c>
    </row>
    <row r="5" spans="1:4" ht="17.25" customHeight="1">
      <c r="A5" s="54"/>
      <c r="B5" s="54"/>
      <c r="C5" s="54"/>
      <c r="D5" s="54"/>
    </row>
    <row r="6" ht="16.5" customHeight="1">
      <c r="E6" s="55" t="s">
        <v>148</v>
      </c>
    </row>
    <row r="7" spans="1:5" ht="17.25" customHeight="1">
      <c r="A7" s="141" t="s">
        <v>149</v>
      </c>
      <c r="B7" s="141" t="s">
        <v>0</v>
      </c>
      <c r="C7" s="141" t="s">
        <v>187</v>
      </c>
      <c r="D7" s="141"/>
      <c r="E7" s="141"/>
    </row>
    <row r="8" spans="1:5" ht="67.5" customHeight="1">
      <c r="A8" s="141"/>
      <c r="B8" s="141"/>
      <c r="C8" s="56" t="s">
        <v>175</v>
      </c>
      <c r="D8" s="56" t="s">
        <v>146</v>
      </c>
      <c r="E8" s="57" t="s">
        <v>147</v>
      </c>
    </row>
    <row r="9" spans="1:5" ht="15.75">
      <c r="A9" s="57">
        <v>1</v>
      </c>
      <c r="B9" s="57">
        <v>2</v>
      </c>
      <c r="C9" s="58">
        <v>3</v>
      </c>
      <c r="D9" s="58">
        <v>4</v>
      </c>
      <c r="E9" s="58">
        <v>5</v>
      </c>
    </row>
    <row r="10" spans="1:5" ht="21" customHeight="1">
      <c r="A10" s="59">
        <v>1</v>
      </c>
      <c r="B10" s="60" t="s">
        <v>22</v>
      </c>
      <c r="C10" s="126">
        <v>7405.358619999999</v>
      </c>
      <c r="D10" s="96">
        <v>7024.191468699524</v>
      </c>
      <c r="E10" s="96">
        <f aca="true" t="shared" si="0" ref="E10:E17">C10-D10</f>
        <v>381.16715130047487</v>
      </c>
    </row>
    <row r="11" spans="1:7" ht="27.75" customHeight="1">
      <c r="A11" s="62">
        <v>2</v>
      </c>
      <c r="B11" s="61" t="s">
        <v>69</v>
      </c>
      <c r="C11" s="98">
        <v>2953.11</v>
      </c>
      <c r="D11" s="97">
        <v>2920.38994647216</v>
      </c>
      <c r="E11" s="96">
        <f t="shared" si="0"/>
        <v>32.720053527840264</v>
      </c>
      <c r="G11" s="95"/>
    </row>
    <row r="12" spans="1:5" ht="27" customHeight="1">
      <c r="A12" s="62">
        <v>3</v>
      </c>
      <c r="B12" s="61" t="s">
        <v>177</v>
      </c>
      <c r="C12" s="97">
        <v>2750.698</v>
      </c>
      <c r="D12" s="97">
        <v>2426.035269313418</v>
      </c>
      <c r="E12" s="96">
        <f t="shared" si="0"/>
        <v>324.66273068658165</v>
      </c>
    </row>
    <row r="13" spans="1:5" ht="36.75" customHeight="1">
      <c r="A13" s="62">
        <v>4</v>
      </c>
      <c r="B13" s="60" t="s">
        <v>109</v>
      </c>
      <c r="C13" s="97">
        <v>0</v>
      </c>
      <c r="D13" s="97">
        <v>0</v>
      </c>
      <c r="E13" s="96">
        <f t="shared" si="0"/>
        <v>0</v>
      </c>
    </row>
    <row r="14" spans="1:5" ht="39" customHeight="1">
      <c r="A14" s="62">
        <v>5</v>
      </c>
      <c r="B14" s="60" t="s">
        <v>178</v>
      </c>
      <c r="C14" s="97">
        <v>0</v>
      </c>
      <c r="D14" s="98">
        <v>0</v>
      </c>
      <c r="E14" s="96">
        <f t="shared" si="0"/>
        <v>0</v>
      </c>
    </row>
    <row r="15" spans="1:5" ht="47.25">
      <c r="A15" s="62">
        <v>6</v>
      </c>
      <c r="B15" s="60" t="s">
        <v>188</v>
      </c>
      <c r="C15" s="97">
        <v>70.036</v>
      </c>
      <c r="D15" s="98">
        <v>70.036</v>
      </c>
      <c r="E15" s="96">
        <f t="shared" si="0"/>
        <v>0</v>
      </c>
    </row>
    <row r="16" spans="1:5" ht="35.25" customHeight="1">
      <c r="A16" s="62">
        <v>7</v>
      </c>
      <c r="B16" s="60" t="s">
        <v>189</v>
      </c>
      <c r="C16" s="97">
        <v>64.73</v>
      </c>
      <c r="D16" s="97">
        <v>64.73</v>
      </c>
      <c r="E16" s="96">
        <f t="shared" si="0"/>
        <v>0</v>
      </c>
    </row>
    <row r="17" spans="1:5" ht="30.75" customHeight="1">
      <c r="A17" s="79">
        <v>8</v>
      </c>
      <c r="B17" s="60" t="s">
        <v>179</v>
      </c>
      <c r="C17" s="97">
        <v>13243.93262</v>
      </c>
      <c r="D17" s="97">
        <v>12505.382684485103</v>
      </c>
      <c r="E17" s="96">
        <f t="shared" si="0"/>
        <v>738.5499355148968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57421875" style="0" customWidth="1"/>
    <col min="2" max="2" width="38.42187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2.5" customHeight="1">
      <c r="A1" s="34"/>
      <c r="B1" s="34"/>
      <c r="C1" s="143" t="s">
        <v>362</v>
      </c>
      <c r="D1" s="143"/>
      <c r="E1" s="143"/>
    </row>
    <row r="2" spans="1:6" ht="68.25" customHeight="1">
      <c r="A2" s="144" t="s">
        <v>355</v>
      </c>
      <c r="B2" s="144"/>
      <c r="C2" s="144"/>
      <c r="D2" s="144"/>
      <c r="E2" s="144"/>
      <c r="F2" s="77" t="s">
        <v>195</v>
      </c>
    </row>
    <row r="3" spans="1:8" ht="18.75">
      <c r="A3" s="39"/>
      <c r="B3" s="39"/>
      <c r="C3" s="39"/>
      <c r="D3" s="39"/>
      <c r="E3" s="39"/>
      <c r="F3" s="38"/>
      <c r="G3" s="38"/>
      <c r="H3" s="38"/>
    </row>
    <row r="4" spans="1:5" ht="27.75" customHeight="1">
      <c r="A4" s="134" t="s">
        <v>149</v>
      </c>
      <c r="B4" s="134" t="s">
        <v>150</v>
      </c>
      <c r="C4" s="137" t="s">
        <v>190</v>
      </c>
      <c r="D4" s="138"/>
      <c r="E4" s="134" t="s">
        <v>147</v>
      </c>
    </row>
    <row r="5" spans="1:5" ht="36.75" customHeight="1">
      <c r="A5" s="136"/>
      <c r="B5" s="136"/>
      <c r="C5" s="35" t="s">
        <v>151</v>
      </c>
      <c r="D5" s="35" t="s">
        <v>146</v>
      </c>
      <c r="E5" s="136"/>
    </row>
    <row r="6" spans="1:5" s="36" customFormat="1" ht="15.75">
      <c r="A6" s="35">
        <v>1</v>
      </c>
      <c r="B6" s="35">
        <v>2</v>
      </c>
      <c r="C6" s="35">
        <v>3</v>
      </c>
      <c r="D6" s="35">
        <v>4</v>
      </c>
      <c r="E6" s="35">
        <v>5</v>
      </c>
    </row>
    <row r="7" spans="1:5" ht="94.5">
      <c r="A7" s="35" t="s">
        <v>152</v>
      </c>
      <c r="B7" s="10" t="s">
        <v>153</v>
      </c>
      <c r="C7" s="37">
        <v>0</v>
      </c>
      <c r="D7" s="37">
        <v>0</v>
      </c>
      <c r="E7" s="37">
        <f>C7-D7</f>
        <v>0</v>
      </c>
    </row>
    <row r="8" spans="1:5" ht="15.75">
      <c r="A8" s="35" t="s">
        <v>68</v>
      </c>
      <c r="B8" s="14" t="s">
        <v>133</v>
      </c>
      <c r="C8" s="11">
        <v>0</v>
      </c>
      <c r="D8" s="11">
        <v>0</v>
      </c>
      <c r="E8" s="37">
        <f aca="true" t="shared" si="0" ref="E8:E13">C8-D8</f>
        <v>0</v>
      </c>
    </row>
    <row r="9" spans="1:5" ht="20.25" customHeight="1">
      <c r="A9" s="35" t="s">
        <v>88</v>
      </c>
      <c r="B9" s="14" t="s">
        <v>134</v>
      </c>
      <c r="C9" s="11">
        <v>0</v>
      </c>
      <c r="D9" s="11">
        <v>0</v>
      </c>
      <c r="E9" s="37">
        <f t="shared" si="0"/>
        <v>0</v>
      </c>
    </row>
    <row r="10" spans="1:5" ht="18.75" customHeight="1">
      <c r="A10" s="35">
        <v>4</v>
      </c>
      <c r="B10" s="48" t="s">
        <v>136</v>
      </c>
      <c r="C10" s="37">
        <v>275</v>
      </c>
      <c r="D10" s="11">
        <v>0</v>
      </c>
      <c r="E10" s="37">
        <f t="shared" si="0"/>
        <v>275</v>
      </c>
    </row>
    <row r="11" spans="1:5" ht="22.5" customHeight="1">
      <c r="A11" s="35" t="s">
        <v>117</v>
      </c>
      <c r="B11" s="48" t="s">
        <v>154</v>
      </c>
      <c r="C11" s="37">
        <v>330</v>
      </c>
      <c r="D11" s="11">
        <v>0</v>
      </c>
      <c r="E11" s="37">
        <f t="shared" si="0"/>
        <v>330</v>
      </c>
    </row>
    <row r="12" spans="1:5" ht="22.5" customHeight="1">
      <c r="A12" s="35" t="s">
        <v>119</v>
      </c>
      <c r="B12" s="48" t="s">
        <v>191</v>
      </c>
      <c r="C12" s="37">
        <v>55</v>
      </c>
      <c r="D12" s="11">
        <v>0</v>
      </c>
      <c r="E12" s="37">
        <f t="shared" si="0"/>
        <v>55</v>
      </c>
    </row>
    <row r="13" spans="1:5" ht="23.25" customHeight="1">
      <c r="A13" s="35" t="s">
        <v>124</v>
      </c>
      <c r="B13" s="10" t="s">
        <v>131</v>
      </c>
      <c r="C13" s="37">
        <v>330</v>
      </c>
      <c r="D13" s="11">
        <v>0</v>
      </c>
      <c r="E13" s="37">
        <f t="shared" si="0"/>
        <v>330</v>
      </c>
    </row>
    <row r="14" spans="1:3" ht="12.75">
      <c r="A14" s="99"/>
      <c r="B14" s="99"/>
      <c r="C14" s="99"/>
    </row>
    <row r="15" spans="1:3" ht="12.75">
      <c r="A15" s="99"/>
      <c r="B15" s="99"/>
      <c r="C15" s="99"/>
    </row>
  </sheetData>
  <sheetProtection/>
  <mergeCells count="6">
    <mergeCell ref="C1:E1"/>
    <mergeCell ref="A2:E2"/>
    <mergeCell ref="A4:A5"/>
    <mergeCell ref="B4:B5"/>
    <mergeCell ref="C4:D4"/>
    <mergeCell ref="E4:E5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57421875" style="0" customWidth="1"/>
    <col min="2" max="2" width="38.42187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2.5" customHeight="1">
      <c r="A1" s="34"/>
      <c r="B1" s="34"/>
      <c r="C1" s="143" t="s">
        <v>362</v>
      </c>
      <c r="D1" s="143"/>
      <c r="E1" s="143"/>
    </row>
    <row r="2" spans="1:6" ht="87.75" customHeight="1">
      <c r="A2" s="144" t="s">
        <v>361</v>
      </c>
      <c r="B2" s="144"/>
      <c r="C2" s="144"/>
      <c r="D2" s="144"/>
      <c r="E2" s="144"/>
      <c r="F2" s="77" t="s">
        <v>195</v>
      </c>
    </row>
    <row r="3" spans="1:8" ht="18.75">
      <c r="A3" s="39"/>
      <c r="B3" s="39"/>
      <c r="C3" s="39"/>
      <c r="D3" s="39"/>
      <c r="E3" s="39"/>
      <c r="F3" s="38"/>
      <c r="G3" s="38"/>
      <c r="H3" s="38"/>
    </row>
    <row r="4" spans="1:5" ht="27.75" customHeight="1">
      <c r="A4" s="134" t="s">
        <v>149</v>
      </c>
      <c r="B4" s="134" t="s">
        <v>150</v>
      </c>
      <c r="C4" s="137" t="s">
        <v>190</v>
      </c>
      <c r="D4" s="138"/>
      <c r="E4" s="134" t="s">
        <v>147</v>
      </c>
    </row>
    <row r="5" spans="1:5" ht="36.75" customHeight="1">
      <c r="A5" s="136"/>
      <c r="B5" s="136"/>
      <c r="C5" s="35" t="s">
        <v>151</v>
      </c>
      <c r="D5" s="35" t="s">
        <v>146</v>
      </c>
      <c r="E5" s="136"/>
    </row>
    <row r="6" spans="1:5" s="36" customFormat="1" ht="15.75">
      <c r="A6" s="35">
        <v>1</v>
      </c>
      <c r="B6" s="35">
        <v>2</v>
      </c>
      <c r="C6" s="35">
        <v>3</v>
      </c>
      <c r="D6" s="35">
        <v>4</v>
      </c>
      <c r="E6" s="35">
        <v>5</v>
      </c>
    </row>
    <row r="7" spans="1:5" ht="94.5">
      <c r="A7" s="35" t="s">
        <v>152</v>
      </c>
      <c r="B7" s="10" t="s">
        <v>153</v>
      </c>
      <c r="C7" s="37">
        <v>0</v>
      </c>
      <c r="D7" s="37">
        <v>0</v>
      </c>
      <c r="E7" s="37">
        <f>C7-D7</f>
        <v>0</v>
      </c>
    </row>
    <row r="8" spans="1:5" ht="15.75">
      <c r="A8" s="35" t="s">
        <v>68</v>
      </c>
      <c r="B8" s="14" t="s">
        <v>133</v>
      </c>
      <c r="C8" s="11">
        <v>0</v>
      </c>
      <c r="D8" s="11">
        <v>0</v>
      </c>
      <c r="E8" s="37">
        <f aca="true" t="shared" si="0" ref="E8:E13">C8-D8</f>
        <v>0</v>
      </c>
    </row>
    <row r="9" spans="1:5" ht="20.25" customHeight="1">
      <c r="A9" s="35" t="s">
        <v>88</v>
      </c>
      <c r="B9" s="14" t="s">
        <v>134</v>
      </c>
      <c r="C9" s="11">
        <v>0</v>
      </c>
      <c r="D9" s="11">
        <v>0</v>
      </c>
      <c r="E9" s="37">
        <f t="shared" si="0"/>
        <v>0</v>
      </c>
    </row>
    <row r="10" spans="1:5" ht="18.75" customHeight="1">
      <c r="A10" s="35">
        <v>4</v>
      </c>
      <c r="B10" s="48" t="s">
        <v>136</v>
      </c>
      <c r="C10" s="37">
        <v>137.5</v>
      </c>
      <c r="D10" s="11">
        <v>0</v>
      </c>
      <c r="E10" s="37">
        <f t="shared" si="0"/>
        <v>137.5</v>
      </c>
    </row>
    <row r="11" spans="1:5" ht="22.5" customHeight="1">
      <c r="A11" s="35" t="s">
        <v>117</v>
      </c>
      <c r="B11" s="48" t="s">
        <v>154</v>
      </c>
      <c r="C11" s="37">
        <v>165</v>
      </c>
      <c r="D11" s="11">
        <v>0</v>
      </c>
      <c r="E11" s="37">
        <f t="shared" si="0"/>
        <v>165</v>
      </c>
    </row>
    <row r="12" spans="1:5" ht="22.5" customHeight="1">
      <c r="A12" s="35" t="s">
        <v>119</v>
      </c>
      <c r="B12" s="48" t="s">
        <v>191</v>
      </c>
      <c r="C12" s="37">
        <v>27.5</v>
      </c>
      <c r="D12" s="11">
        <v>0</v>
      </c>
      <c r="E12" s="37">
        <f t="shared" si="0"/>
        <v>27.5</v>
      </c>
    </row>
    <row r="13" spans="1:5" ht="23.25" customHeight="1">
      <c r="A13" s="35" t="s">
        <v>124</v>
      </c>
      <c r="B13" s="10" t="s">
        <v>131</v>
      </c>
      <c r="C13" s="37">
        <v>165</v>
      </c>
      <c r="D13" s="11">
        <v>0</v>
      </c>
      <c r="E13" s="37">
        <f t="shared" si="0"/>
        <v>165</v>
      </c>
    </row>
    <row r="14" spans="1:3" ht="12.75">
      <c r="A14" s="99"/>
      <c r="B14" s="99"/>
      <c r="C14" s="99"/>
    </row>
    <row r="15" spans="1:3" ht="12.75">
      <c r="A15" s="99"/>
      <c r="B15" s="99"/>
      <c r="C15" s="99"/>
    </row>
  </sheetData>
  <sheetProtection/>
  <mergeCells count="6">
    <mergeCell ref="C1:E1"/>
    <mergeCell ref="A2:E2"/>
    <mergeCell ref="A4:A5"/>
    <mergeCell ref="B4:B5"/>
    <mergeCell ref="C4:D4"/>
    <mergeCell ref="E4:E5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workbookViewId="0" topLeftCell="A1">
      <selection activeCell="H22" sqref="H22"/>
    </sheetView>
  </sheetViews>
  <sheetFormatPr defaultColWidth="9.140625" defaultRowHeight="12.75" outlineLevelCol="1"/>
  <cols>
    <col min="1" max="1" width="7.421875" style="65" customWidth="1"/>
    <col min="2" max="2" width="38.00390625" style="65" customWidth="1"/>
    <col min="3" max="3" width="14.140625" style="65" customWidth="1"/>
    <col min="4" max="4" width="14.140625" style="65" customWidth="1" outlineLevel="1"/>
    <col min="5" max="5" width="14.140625" style="65" customWidth="1"/>
    <col min="6" max="6" width="27.421875" style="65" customWidth="1"/>
    <col min="7" max="16384" width="9.140625" style="65" customWidth="1"/>
  </cols>
  <sheetData>
    <row r="1" spans="2:5" ht="58.5" customHeight="1">
      <c r="B1" s="66"/>
      <c r="C1" s="145" t="s">
        <v>363</v>
      </c>
      <c r="D1" s="145"/>
      <c r="E1" s="145"/>
    </row>
    <row r="2" spans="1:6" ht="31.5">
      <c r="A2" s="67"/>
      <c r="B2" s="68"/>
      <c r="C2" s="67"/>
      <c r="D2" s="67"/>
      <c r="E2" s="67"/>
      <c r="F2" s="77" t="s">
        <v>194</v>
      </c>
    </row>
    <row r="3" spans="1:6" ht="64.5" customHeight="1">
      <c r="A3" s="146" t="s">
        <v>356</v>
      </c>
      <c r="B3" s="146"/>
      <c r="C3" s="146"/>
      <c r="D3" s="146"/>
      <c r="E3" s="146"/>
      <c r="F3" s="73" t="s">
        <v>192</v>
      </c>
    </row>
    <row r="4" ht="18.75">
      <c r="B4" s="69"/>
    </row>
    <row r="5" spans="1:5" ht="24.75" customHeight="1">
      <c r="A5" s="147" t="s">
        <v>149</v>
      </c>
      <c r="B5" s="147" t="s">
        <v>157</v>
      </c>
      <c r="C5" s="147" t="s">
        <v>158</v>
      </c>
      <c r="D5" s="147" t="s">
        <v>181</v>
      </c>
      <c r="E5" s="147" t="s">
        <v>182</v>
      </c>
    </row>
    <row r="6" spans="1:5" ht="47.25" customHeight="1">
      <c r="A6" s="147"/>
      <c r="B6" s="147"/>
      <c r="C6" s="147"/>
      <c r="D6" s="147"/>
      <c r="E6" s="147"/>
    </row>
    <row r="7" spans="1:5" ht="18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</row>
    <row r="8" spans="1:5" ht="57" customHeight="1">
      <c r="A8" s="70">
        <v>1</v>
      </c>
      <c r="B8" s="71" t="s">
        <v>342</v>
      </c>
      <c r="C8" s="70" t="s">
        <v>168</v>
      </c>
      <c r="D8" s="72">
        <v>100</v>
      </c>
      <c r="E8" s="72">
        <v>100</v>
      </c>
    </row>
    <row r="9" spans="1:5" ht="36.75" customHeight="1">
      <c r="A9" s="70">
        <v>2</v>
      </c>
      <c r="B9" s="71" t="s">
        <v>202</v>
      </c>
      <c r="C9" s="70" t="s">
        <v>169</v>
      </c>
      <c r="D9" s="9">
        <v>7866</v>
      </c>
      <c r="E9" s="9">
        <v>7924</v>
      </c>
    </row>
    <row r="10" spans="1:5" ht="39" customHeight="1">
      <c r="A10" s="70">
        <v>3</v>
      </c>
      <c r="B10" s="71" t="s">
        <v>340</v>
      </c>
      <c r="C10" s="70" t="s">
        <v>180</v>
      </c>
      <c r="D10" s="130">
        <v>0.19</v>
      </c>
      <c r="E10" s="92">
        <v>0.303</v>
      </c>
    </row>
    <row r="11" spans="1:5" ht="42.75" customHeight="1">
      <c r="A11" s="70">
        <v>4</v>
      </c>
      <c r="B11" s="71" t="s">
        <v>341</v>
      </c>
      <c r="C11" s="70" t="s">
        <v>180</v>
      </c>
      <c r="D11" s="130">
        <v>0.35</v>
      </c>
      <c r="E11" s="93">
        <v>0.13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41">
      <selection activeCell="C127" sqref="C127"/>
    </sheetView>
  </sheetViews>
  <sheetFormatPr defaultColWidth="9.140625" defaultRowHeight="12.75"/>
  <cols>
    <col min="1" max="1" width="8.421875" style="0" customWidth="1"/>
    <col min="2" max="2" width="42.00390625" style="0" customWidth="1"/>
    <col min="3" max="3" width="15.140625" style="0" customWidth="1"/>
    <col min="4" max="4" width="16.7109375" style="0" customWidth="1"/>
    <col min="5" max="5" width="12.8515625" style="7" hidden="1" customWidth="1"/>
    <col min="6" max="6" width="14.00390625" style="0" hidden="1" customWidth="1"/>
    <col min="7" max="7" width="15.28125" style="0" customWidth="1"/>
    <col min="8" max="8" width="15.7109375" style="0" customWidth="1"/>
  </cols>
  <sheetData>
    <row r="1" spans="1:11" ht="53.25" customHeight="1">
      <c r="A1" s="29"/>
      <c r="B1" s="28"/>
      <c r="C1" s="28"/>
      <c r="D1" s="148" t="s">
        <v>364</v>
      </c>
      <c r="E1" s="148"/>
      <c r="F1" s="148"/>
      <c r="G1" s="148"/>
      <c r="H1" s="148"/>
      <c r="I1" s="76" t="s">
        <v>193</v>
      </c>
      <c r="J1" s="76"/>
      <c r="K1" s="76"/>
    </row>
    <row r="2" spans="1:8" ht="13.5" customHeight="1">
      <c r="A2" s="149"/>
      <c r="B2" s="149"/>
      <c r="C2" s="149"/>
      <c r="D2" s="149"/>
      <c r="E2" s="149"/>
      <c r="F2" s="149"/>
      <c r="G2" s="149"/>
      <c r="H2" s="149"/>
    </row>
    <row r="3" spans="1:8" ht="63" customHeight="1">
      <c r="A3" s="149" t="s">
        <v>357</v>
      </c>
      <c r="B3" s="149"/>
      <c r="C3" s="149"/>
      <c r="D3" s="149"/>
      <c r="E3" s="149"/>
      <c r="F3" s="149"/>
      <c r="G3" s="149"/>
      <c r="H3" s="149"/>
    </row>
    <row r="4" spans="2:8" ht="18.75">
      <c r="B4" s="30"/>
      <c r="C4" s="30"/>
      <c r="D4" s="30"/>
      <c r="E4" s="30"/>
      <c r="F4" s="30"/>
      <c r="H4" s="45" t="s">
        <v>148</v>
      </c>
    </row>
    <row r="5" spans="1:8" ht="84" customHeight="1">
      <c r="A5" s="154" t="s">
        <v>149</v>
      </c>
      <c r="B5" s="152" t="s">
        <v>0</v>
      </c>
      <c r="C5" s="150" t="s">
        <v>174</v>
      </c>
      <c r="D5" s="150" t="s">
        <v>172</v>
      </c>
      <c r="E5" s="150" t="s">
        <v>155</v>
      </c>
      <c r="F5" s="150" t="s">
        <v>156</v>
      </c>
      <c r="G5" s="150" t="s">
        <v>171</v>
      </c>
      <c r="H5" s="150" t="s">
        <v>173</v>
      </c>
    </row>
    <row r="6" spans="1:8" ht="16.5" customHeight="1">
      <c r="A6" s="155"/>
      <c r="B6" s="153"/>
      <c r="C6" s="151"/>
      <c r="D6" s="151"/>
      <c r="E6" s="151"/>
      <c r="F6" s="151"/>
      <c r="G6" s="151"/>
      <c r="H6" s="151"/>
    </row>
    <row r="7" spans="1:8" s="3" customFormat="1" ht="21" customHeight="1">
      <c r="A7" s="9">
        <v>1</v>
      </c>
      <c r="B7" s="9">
        <v>2</v>
      </c>
      <c r="C7" s="9">
        <v>3</v>
      </c>
      <c r="D7" s="9">
        <v>4</v>
      </c>
      <c r="E7" s="41"/>
      <c r="F7" s="22"/>
      <c r="G7" s="9">
        <v>5</v>
      </c>
      <c r="H7" s="40">
        <v>6</v>
      </c>
    </row>
    <row r="8" spans="1:8" ht="33.75" customHeight="1">
      <c r="A8" s="9">
        <v>1</v>
      </c>
      <c r="B8" s="10" t="s">
        <v>22</v>
      </c>
      <c r="C8" s="100">
        <v>13745.7123373</v>
      </c>
      <c r="D8" s="100">
        <v>14457.91373357</v>
      </c>
      <c r="E8" s="100"/>
      <c r="F8" s="100"/>
      <c r="G8" s="100">
        <v>14193.135010425565</v>
      </c>
      <c r="H8" s="49">
        <f>G8/D8</f>
        <v>0.9816862427025248</v>
      </c>
    </row>
    <row r="9" spans="1:8" ht="39.75" customHeight="1" hidden="1">
      <c r="A9" s="9" t="s">
        <v>20</v>
      </c>
      <c r="B9" s="10" t="s">
        <v>23</v>
      </c>
      <c r="C9" s="100"/>
      <c r="D9" s="100"/>
      <c r="E9" s="104"/>
      <c r="F9" s="100"/>
      <c r="G9" s="100">
        <v>0</v>
      </c>
      <c r="H9" s="49" t="e">
        <f aca="true" t="shared" si="0" ref="H9:H72">G9/D9</f>
        <v>#DIV/0!</v>
      </c>
    </row>
    <row r="10" spans="1:8" ht="28.5" customHeight="1" hidden="1">
      <c r="A10" s="9" t="s">
        <v>21</v>
      </c>
      <c r="B10" s="10" t="s">
        <v>24</v>
      </c>
      <c r="C10" s="100"/>
      <c r="D10" s="100"/>
      <c r="E10" s="104"/>
      <c r="F10" s="100"/>
      <c r="G10" s="100">
        <v>0</v>
      </c>
      <c r="H10" s="49" t="e">
        <f t="shared" si="0"/>
        <v>#DIV/0!</v>
      </c>
    </row>
    <row r="11" spans="1:8" ht="30" customHeight="1" hidden="1">
      <c r="A11" s="9" t="s">
        <v>25</v>
      </c>
      <c r="B11" s="10" t="s">
        <v>26</v>
      </c>
      <c r="C11" s="100"/>
      <c r="D11" s="100"/>
      <c r="E11" s="104"/>
      <c r="F11" s="100"/>
      <c r="G11" s="100">
        <v>0</v>
      </c>
      <c r="H11" s="49" t="e">
        <f t="shared" si="0"/>
        <v>#DIV/0!</v>
      </c>
    </row>
    <row r="12" spans="1:8" s="5" customFormat="1" ht="30" customHeight="1" hidden="1">
      <c r="A12" s="9" t="s">
        <v>27</v>
      </c>
      <c r="B12" s="10" t="s">
        <v>28</v>
      </c>
      <c r="C12" s="100"/>
      <c r="D12" s="100"/>
      <c r="E12" s="104"/>
      <c r="F12" s="100"/>
      <c r="G12" s="100">
        <v>0</v>
      </c>
      <c r="H12" s="49" t="e">
        <f t="shared" si="0"/>
        <v>#DIV/0!</v>
      </c>
    </row>
    <row r="13" spans="1:8" s="5" customFormat="1" ht="20.25" customHeight="1" hidden="1">
      <c r="A13" s="9"/>
      <c r="B13" s="10" t="s">
        <v>29</v>
      </c>
      <c r="C13" s="100"/>
      <c r="D13" s="102"/>
      <c r="E13" s="104"/>
      <c r="F13" s="100"/>
      <c r="G13" s="100">
        <v>0</v>
      </c>
      <c r="H13" s="49" t="e">
        <f t="shared" si="0"/>
        <v>#DIV/0!</v>
      </c>
    </row>
    <row r="14" spans="1:8" ht="34.5" customHeight="1" hidden="1">
      <c r="A14" s="9"/>
      <c r="B14" s="10" t="s">
        <v>30</v>
      </c>
      <c r="C14" s="100"/>
      <c r="D14" s="100"/>
      <c r="E14" s="104"/>
      <c r="F14" s="100"/>
      <c r="G14" s="100">
        <v>0</v>
      </c>
      <c r="H14" s="49" t="e">
        <f t="shared" si="0"/>
        <v>#DIV/0!</v>
      </c>
    </row>
    <row r="15" spans="1:8" s="5" customFormat="1" ht="15.75" customHeight="1" hidden="1">
      <c r="A15" s="9" t="s">
        <v>31</v>
      </c>
      <c r="B15" s="13" t="s">
        <v>32</v>
      </c>
      <c r="C15" s="100"/>
      <c r="D15" s="100"/>
      <c r="E15" s="104"/>
      <c r="F15" s="100"/>
      <c r="G15" s="100">
        <v>0</v>
      </c>
      <c r="H15" s="49" t="e">
        <f t="shared" si="0"/>
        <v>#DIV/0!</v>
      </c>
    </row>
    <row r="16" spans="1:8" s="5" customFormat="1" ht="18" customHeight="1" hidden="1">
      <c r="A16" s="9"/>
      <c r="B16" s="10" t="s">
        <v>29</v>
      </c>
      <c r="C16" s="100"/>
      <c r="D16" s="100"/>
      <c r="E16" s="104"/>
      <c r="F16" s="100"/>
      <c r="G16" s="100">
        <v>0</v>
      </c>
      <c r="H16" s="49" t="e">
        <f t="shared" si="0"/>
        <v>#DIV/0!</v>
      </c>
    </row>
    <row r="17" spans="1:8" ht="19.5" customHeight="1" hidden="1">
      <c r="A17" s="9"/>
      <c r="B17" s="10" t="s">
        <v>30</v>
      </c>
      <c r="C17" s="100"/>
      <c r="D17" s="100"/>
      <c r="E17" s="104"/>
      <c r="F17" s="100"/>
      <c r="G17" s="100">
        <v>0</v>
      </c>
      <c r="H17" s="49" t="e">
        <f t="shared" si="0"/>
        <v>#DIV/0!</v>
      </c>
    </row>
    <row r="18" spans="1:8" ht="18.75" customHeight="1" hidden="1">
      <c r="A18" s="9" t="s">
        <v>33</v>
      </c>
      <c r="B18" s="10" t="s">
        <v>34</v>
      </c>
      <c r="C18" s="100"/>
      <c r="D18" s="100"/>
      <c r="E18" s="104"/>
      <c r="F18" s="100"/>
      <c r="G18" s="100">
        <v>0</v>
      </c>
      <c r="H18" s="49" t="e">
        <f t="shared" si="0"/>
        <v>#DIV/0!</v>
      </c>
    </row>
    <row r="19" spans="1:8" ht="18.75" customHeight="1" hidden="1">
      <c r="A19" s="9" t="s">
        <v>35</v>
      </c>
      <c r="B19" s="10" t="s">
        <v>36</v>
      </c>
      <c r="C19" s="100"/>
      <c r="D19" s="100"/>
      <c r="E19" s="104"/>
      <c r="F19" s="100"/>
      <c r="G19" s="100">
        <v>0</v>
      </c>
      <c r="H19" s="49" t="e">
        <f t="shared" si="0"/>
        <v>#DIV/0!</v>
      </c>
    </row>
    <row r="20" spans="1:8" s="5" customFormat="1" ht="18.75" customHeight="1" hidden="1">
      <c r="A20" s="9" t="s">
        <v>37</v>
      </c>
      <c r="B20" s="10" t="s">
        <v>145</v>
      </c>
      <c r="C20" s="100"/>
      <c r="D20" s="100"/>
      <c r="E20" s="100"/>
      <c r="F20" s="100"/>
      <c r="G20" s="100">
        <v>0</v>
      </c>
      <c r="H20" s="49" t="e">
        <f t="shared" si="0"/>
        <v>#DIV/0!</v>
      </c>
    </row>
    <row r="21" spans="1:8" s="5" customFormat="1" ht="16.5" customHeight="1" hidden="1">
      <c r="A21" s="9" t="s">
        <v>38</v>
      </c>
      <c r="B21" s="10" t="s">
        <v>39</v>
      </c>
      <c r="C21" s="100"/>
      <c r="D21" s="100"/>
      <c r="E21" s="104"/>
      <c r="F21" s="100"/>
      <c r="G21" s="100">
        <v>0</v>
      </c>
      <c r="H21" s="49" t="e">
        <f t="shared" si="0"/>
        <v>#DIV/0!</v>
      </c>
    </row>
    <row r="22" spans="1:8" ht="34.5" customHeight="1" hidden="1">
      <c r="A22" s="9" t="s">
        <v>40</v>
      </c>
      <c r="B22" s="10" t="s">
        <v>41</v>
      </c>
      <c r="C22" s="100"/>
      <c r="D22" s="100"/>
      <c r="E22" s="104"/>
      <c r="F22" s="100"/>
      <c r="G22" s="100">
        <v>0</v>
      </c>
      <c r="H22" s="49" t="e">
        <f t="shared" si="0"/>
        <v>#DIV/0!</v>
      </c>
    </row>
    <row r="23" spans="1:8" ht="31.5" hidden="1">
      <c r="A23" s="9" t="s">
        <v>42</v>
      </c>
      <c r="B23" s="10" t="s">
        <v>43</v>
      </c>
      <c r="C23" s="100"/>
      <c r="D23" s="100"/>
      <c r="E23" s="104"/>
      <c r="F23" s="100"/>
      <c r="G23" s="100">
        <v>0</v>
      </c>
      <c r="H23" s="49" t="e">
        <f t="shared" si="0"/>
        <v>#DIV/0!</v>
      </c>
    </row>
    <row r="24" spans="1:8" s="5" customFormat="1" ht="31.5" hidden="1">
      <c r="A24" s="9" t="s">
        <v>44</v>
      </c>
      <c r="B24" s="10" t="s">
        <v>45</v>
      </c>
      <c r="C24" s="100"/>
      <c r="D24" s="100"/>
      <c r="E24" s="104"/>
      <c r="F24" s="100"/>
      <c r="G24" s="100">
        <v>0</v>
      </c>
      <c r="H24" s="49" t="e">
        <f t="shared" si="0"/>
        <v>#DIV/0!</v>
      </c>
    </row>
    <row r="25" spans="1:8" s="5" customFormat="1" ht="15.75" hidden="1">
      <c r="A25" s="9" t="s">
        <v>46</v>
      </c>
      <c r="B25" s="10" t="s">
        <v>11</v>
      </c>
      <c r="C25" s="100"/>
      <c r="D25" s="100"/>
      <c r="E25" s="104"/>
      <c r="F25" s="100"/>
      <c r="G25" s="100">
        <v>0</v>
      </c>
      <c r="H25" s="49" t="e">
        <f t="shared" si="0"/>
        <v>#DIV/0!</v>
      </c>
    </row>
    <row r="26" spans="1:8" s="5" customFormat="1" ht="15.75" hidden="1">
      <c r="A26" s="9" t="s">
        <v>47</v>
      </c>
      <c r="B26" s="12" t="s">
        <v>12</v>
      </c>
      <c r="C26" s="101"/>
      <c r="D26" s="100"/>
      <c r="E26" s="104"/>
      <c r="F26" s="100"/>
      <c r="G26" s="100">
        <v>0</v>
      </c>
      <c r="H26" s="49" t="e">
        <f t="shared" si="0"/>
        <v>#DIV/0!</v>
      </c>
    </row>
    <row r="27" spans="1:8" s="33" customFormat="1" ht="21" customHeight="1" hidden="1">
      <c r="A27" s="31" t="s">
        <v>48</v>
      </c>
      <c r="B27" s="12" t="s">
        <v>13</v>
      </c>
      <c r="C27" s="101"/>
      <c r="D27" s="100"/>
      <c r="E27" s="104"/>
      <c r="F27" s="100"/>
      <c r="G27" s="100">
        <v>0</v>
      </c>
      <c r="H27" s="49" t="e">
        <f t="shared" si="0"/>
        <v>#DIV/0!</v>
      </c>
    </row>
    <row r="28" spans="1:8" ht="21.75" customHeight="1" hidden="1">
      <c r="A28" s="9" t="s">
        <v>49</v>
      </c>
      <c r="B28" s="23" t="s">
        <v>50</v>
      </c>
      <c r="C28" s="102"/>
      <c r="D28" s="102"/>
      <c r="E28" s="102"/>
      <c r="F28" s="102"/>
      <c r="G28" s="100">
        <v>0</v>
      </c>
      <c r="H28" s="49" t="e">
        <f t="shared" si="0"/>
        <v>#DIV/0!</v>
      </c>
    </row>
    <row r="29" spans="1:8" ht="21.75" customHeight="1" hidden="1">
      <c r="A29" s="9" t="s">
        <v>51</v>
      </c>
      <c r="B29" s="12" t="s">
        <v>52</v>
      </c>
      <c r="C29" s="101"/>
      <c r="D29" s="100"/>
      <c r="E29" s="100"/>
      <c r="F29" s="100"/>
      <c r="G29" s="100">
        <v>0</v>
      </c>
      <c r="H29" s="49" t="e">
        <f t="shared" si="0"/>
        <v>#DIV/0!</v>
      </c>
    </row>
    <row r="30" spans="1:8" ht="29.25" customHeight="1" hidden="1">
      <c r="A30" s="9" t="s">
        <v>53</v>
      </c>
      <c r="B30" s="12" t="s">
        <v>54</v>
      </c>
      <c r="C30" s="101"/>
      <c r="D30" s="100"/>
      <c r="E30" s="100"/>
      <c r="F30" s="100"/>
      <c r="G30" s="100">
        <v>0</v>
      </c>
      <c r="H30" s="49" t="e">
        <f t="shared" si="0"/>
        <v>#DIV/0!</v>
      </c>
    </row>
    <row r="31" spans="1:8" ht="53.25" customHeight="1" hidden="1">
      <c r="A31" s="9" t="s">
        <v>55</v>
      </c>
      <c r="B31" s="10" t="s">
        <v>56</v>
      </c>
      <c r="C31" s="100"/>
      <c r="D31" s="100"/>
      <c r="E31" s="104"/>
      <c r="F31" s="100"/>
      <c r="G31" s="100">
        <v>0</v>
      </c>
      <c r="H31" s="49" t="e">
        <f t="shared" si="0"/>
        <v>#DIV/0!</v>
      </c>
    </row>
    <row r="32" spans="1:8" ht="36" customHeight="1" hidden="1">
      <c r="A32" s="9" t="s">
        <v>57</v>
      </c>
      <c r="B32" s="10" t="s">
        <v>58</v>
      </c>
      <c r="C32" s="100"/>
      <c r="D32" s="100"/>
      <c r="E32" s="100"/>
      <c r="F32" s="100"/>
      <c r="G32" s="100">
        <v>0</v>
      </c>
      <c r="H32" s="49" t="e">
        <f t="shared" si="0"/>
        <v>#DIV/0!</v>
      </c>
    </row>
    <row r="33" spans="1:8" ht="34.5" customHeight="1" hidden="1">
      <c r="A33" s="9" t="s">
        <v>59</v>
      </c>
      <c r="B33" s="10" t="s">
        <v>60</v>
      </c>
      <c r="C33" s="100"/>
      <c r="D33" s="100"/>
      <c r="E33" s="104"/>
      <c r="F33" s="100"/>
      <c r="G33" s="100">
        <v>0</v>
      </c>
      <c r="H33" s="49" t="e">
        <f t="shared" si="0"/>
        <v>#DIV/0!</v>
      </c>
    </row>
    <row r="34" spans="1:8" ht="17.25" customHeight="1" hidden="1">
      <c r="A34" s="9"/>
      <c r="B34" s="10" t="s">
        <v>11</v>
      </c>
      <c r="C34" s="100"/>
      <c r="D34" s="100"/>
      <c r="E34" s="104"/>
      <c r="F34" s="100"/>
      <c r="G34" s="100">
        <v>0</v>
      </c>
      <c r="H34" s="49" t="e">
        <f t="shared" si="0"/>
        <v>#DIV/0!</v>
      </c>
    </row>
    <row r="35" spans="1:8" s="1" customFormat="1" ht="18" customHeight="1" hidden="1">
      <c r="A35" s="31"/>
      <c r="B35" s="12" t="s">
        <v>13</v>
      </c>
      <c r="C35" s="101"/>
      <c r="D35" s="100"/>
      <c r="E35" s="104"/>
      <c r="F35" s="100"/>
      <c r="G35" s="100">
        <v>0</v>
      </c>
      <c r="H35" s="49" t="e">
        <f t="shared" si="0"/>
        <v>#DIV/0!</v>
      </c>
    </row>
    <row r="36" spans="1:8" ht="23.25" customHeight="1" hidden="1">
      <c r="A36" s="9"/>
      <c r="B36" s="23" t="s">
        <v>50</v>
      </c>
      <c r="C36" s="102"/>
      <c r="D36" s="102"/>
      <c r="E36" s="102"/>
      <c r="F36" s="102"/>
      <c r="G36" s="100">
        <v>0</v>
      </c>
      <c r="H36" s="49" t="e">
        <f t="shared" si="0"/>
        <v>#DIV/0!</v>
      </c>
    </row>
    <row r="37" spans="1:8" ht="18.75" customHeight="1" hidden="1">
      <c r="A37" s="9" t="s">
        <v>61</v>
      </c>
      <c r="B37" s="12" t="s">
        <v>52</v>
      </c>
      <c r="C37" s="101"/>
      <c r="D37" s="100"/>
      <c r="E37" s="100"/>
      <c r="F37" s="100"/>
      <c r="G37" s="100">
        <v>0</v>
      </c>
      <c r="H37" s="49" t="e">
        <f t="shared" si="0"/>
        <v>#DIV/0!</v>
      </c>
    </row>
    <row r="38" spans="1:8" ht="18.75" customHeight="1" hidden="1">
      <c r="A38" s="9" t="s">
        <v>62</v>
      </c>
      <c r="B38" s="12" t="s">
        <v>63</v>
      </c>
      <c r="C38" s="101"/>
      <c r="D38" s="100"/>
      <c r="E38" s="104"/>
      <c r="F38" s="100"/>
      <c r="G38" s="100">
        <v>0</v>
      </c>
      <c r="H38" s="49" t="e">
        <f t="shared" si="0"/>
        <v>#DIV/0!</v>
      </c>
    </row>
    <row r="39" spans="1:8" ht="52.5" customHeight="1" hidden="1">
      <c r="A39" s="9" t="s">
        <v>64</v>
      </c>
      <c r="B39" s="12" t="s">
        <v>65</v>
      </c>
      <c r="C39" s="101"/>
      <c r="D39" s="100"/>
      <c r="E39" s="104"/>
      <c r="F39" s="100"/>
      <c r="G39" s="100">
        <v>0</v>
      </c>
      <c r="H39" s="49" t="e">
        <f t="shared" si="0"/>
        <v>#DIV/0!</v>
      </c>
    </row>
    <row r="40" spans="1:8" ht="29.25" customHeight="1" hidden="1">
      <c r="A40" s="9" t="s">
        <v>66</v>
      </c>
      <c r="B40" s="10" t="s">
        <v>67</v>
      </c>
      <c r="C40" s="100"/>
      <c r="D40" s="100"/>
      <c r="E40" s="104"/>
      <c r="F40" s="100"/>
      <c r="G40" s="100">
        <v>0</v>
      </c>
      <c r="H40" s="49" t="e">
        <f t="shared" si="0"/>
        <v>#DIV/0!</v>
      </c>
    </row>
    <row r="41" spans="1:8" ht="15.75">
      <c r="A41" s="9" t="s">
        <v>68</v>
      </c>
      <c r="B41" s="12" t="s">
        <v>69</v>
      </c>
      <c r="C41" s="101">
        <v>6397.344</v>
      </c>
      <c r="D41" s="100">
        <v>9772.79</v>
      </c>
      <c r="E41" s="100"/>
      <c r="F41" s="100"/>
      <c r="G41" s="100">
        <v>9191.810178257761</v>
      </c>
      <c r="H41" s="49">
        <f t="shared" si="0"/>
        <v>0.9405512835390673</v>
      </c>
    </row>
    <row r="42" spans="1:8" ht="31.5" hidden="1">
      <c r="A42" s="9" t="s">
        <v>70</v>
      </c>
      <c r="B42" s="10" t="s">
        <v>71</v>
      </c>
      <c r="C42" s="100"/>
      <c r="D42" s="100"/>
      <c r="E42" s="100"/>
      <c r="F42" s="100"/>
      <c r="G42" s="100">
        <v>0</v>
      </c>
      <c r="H42" s="49" t="e">
        <f t="shared" si="0"/>
        <v>#DIV/0!</v>
      </c>
    </row>
    <row r="43" spans="1:8" ht="47.25" hidden="1">
      <c r="A43" s="9" t="s">
        <v>72</v>
      </c>
      <c r="B43" s="13" t="s">
        <v>73</v>
      </c>
      <c r="C43" s="100"/>
      <c r="D43" s="100"/>
      <c r="E43" s="104"/>
      <c r="F43" s="100"/>
      <c r="G43" s="100">
        <v>9191.810178257761</v>
      </c>
      <c r="H43" s="49" t="e">
        <f t="shared" si="0"/>
        <v>#DIV/0!</v>
      </c>
    </row>
    <row r="44" spans="1:8" ht="31.5" hidden="1">
      <c r="A44" s="9" t="s">
        <v>74</v>
      </c>
      <c r="B44" s="13" t="s">
        <v>75</v>
      </c>
      <c r="C44" s="100"/>
      <c r="D44" s="100"/>
      <c r="E44" s="104"/>
      <c r="F44" s="100"/>
      <c r="G44" s="100">
        <v>0</v>
      </c>
      <c r="H44" s="49" t="e">
        <f t="shared" si="0"/>
        <v>#DIV/0!</v>
      </c>
    </row>
    <row r="45" spans="1:8" ht="31.5" hidden="1">
      <c r="A45" s="9" t="s">
        <v>76</v>
      </c>
      <c r="B45" s="10" t="s">
        <v>77</v>
      </c>
      <c r="C45" s="100"/>
      <c r="D45" s="100"/>
      <c r="E45" s="104"/>
      <c r="F45" s="100"/>
      <c r="G45" s="100">
        <v>0</v>
      </c>
      <c r="H45" s="49" t="e">
        <f t="shared" si="0"/>
        <v>#DIV/0!</v>
      </c>
    </row>
    <row r="46" spans="1:8" ht="31.5" hidden="1">
      <c r="A46" s="9" t="s">
        <v>78</v>
      </c>
      <c r="B46" s="10" t="s">
        <v>79</v>
      </c>
      <c r="C46" s="100"/>
      <c r="D46" s="100"/>
      <c r="E46" s="104"/>
      <c r="F46" s="100"/>
      <c r="G46" s="100">
        <v>0</v>
      </c>
      <c r="H46" s="49" t="e">
        <f t="shared" si="0"/>
        <v>#DIV/0!</v>
      </c>
    </row>
    <row r="47" spans="1:8" ht="15.75" hidden="1">
      <c r="A47" s="9" t="s">
        <v>80</v>
      </c>
      <c r="B47" s="10" t="s">
        <v>81</v>
      </c>
      <c r="C47" s="100"/>
      <c r="D47" s="100"/>
      <c r="E47" s="104"/>
      <c r="F47" s="100"/>
      <c r="G47" s="100">
        <v>0</v>
      </c>
      <c r="H47" s="49" t="e">
        <f t="shared" si="0"/>
        <v>#DIV/0!</v>
      </c>
    </row>
    <row r="48" spans="1:8" s="5" customFormat="1" ht="34.5" customHeight="1" hidden="1">
      <c r="A48" s="9" t="s">
        <v>82</v>
      </c>
      <c r="B48" s="12" t="s">
        <v>83</v>
      </c>
      <c r="C48" s="101"/>
      <c r="D48" s="100"/>
      <c r="E48" s="104"/>
      <c r="F48" s="100"/>
      <c r="G48" s="100">
        <v>0</v>
      </c>
      <c r="H48" s="49" t="e">
        <f t="shared" si="0"/>
        <v>#DIV/0!</v>
      </c>
    </row>
    <row r="49" spans="1:8" s="5" customFormat="1" ht="21" customHeight="1" hidden="1">
      <c r="A49" s="9" t="s">
        <v>84</v>
      </c>
      <c r="B49" s="12" t="s">
        <v>14</v>
      </c>
      <c r="C49" s="101"/>
      <c r="D49" s="100"/>
      <c r="E49" s="100"/>
      <c r="F49" s="100"/>
      <c r="G49" s="100">
        <v>0</v>
      </c>
      <c r="H49" s="49" t="e">
        <f t="shared" si="0"/>
        <v>#DIV/0!</v>
      </c>
    </row>
    <row r="50" spans="1:8" s="33" customFormat="1" ht="15.75" hidden="1">
      <c r="A50" s="31" t="s">
        <v>85</v>
      </c>
      <c r="B50" s="12" t="s">
        <v>13</v>
      </c>
      <c r="C50" s="101"/>
      <c r="D50" s="100"/>
      <c r="E50" s="104"/>
      <c r="F50" s="100"/>
      <c r="G50" s="100">
        <v>0</v>
      </c>
      <c r="H50" s="49" t="e">
        <f t="shared" si="0"/>
        <v>#DIV/0!</v>
      </c>
    </row>
    <row r="51" spans="1:8" ht="24.75" customHeight="1" hidden="1">
      <c r="A51" s="42" t="s">
        <v>86</v>
      </c>
      <c r="B51" s="23" t="s">
        <v>50</v>
      </c>
      <c r="C51" s="102"/>
      <c r="D51" s="102"/>
      <c r="E51" s="102"/>
      <c r="F51" s="102"/>
      <c r="G51" s="100">
        <v>0</v>
      </c>
      <c r="H51" s="49" t="e">
        <f t="shared" si="0"/>
        <v>#DIV/0!</v>
      </c>
    </row>
    <row r="52" spans="1:8" ht="28.5" customHeight="1" hidden="1">
      <c r="A52" s="42" t="s">
        <v>87</v>
      </c>
      <c r="B52" s="12" t="s">
        <v>52</v>
      </c>
      <c r="C52" s="101"/>
      <c r="D52" s="100"/>
      <c r="E52" s="100"/>
      <c r="F52" s="100"/>
      <c r="G52" s="100">
        <v>12020.342526118813</v>
      </c>
      <c r="H52" s="49" t="e">
        <f t="shared" si="0"/>
        <v>#DIV/0!</v>
      </c>
    </row>
    <row r="53" spans="1:8" ht="15.75">
      <c r="A53" s="9" t="s">
        <v>88</v>
      </c>
      <c r="B53" s="10" t="s">
        <v>177</v>
      </c>
      <c r="C53" s="100">
        <v>10813.15</v>
      </c>
      <c r="D53" s="100">
        <v>11588.66</v>
      </c>
      <c r="E53" s="100"/>
      <c r="F53" s="100"/>
      <c r="G53" s="100">
        <v>12020.342526118813</v>
      </c>
      <c r="H53" s="49">
        <f t="shared" si="0"/>
        <v>1.037250426375337</v>
      </c>
    </row>
    <row r="54" spans="1:8" ht="31.5" hidden="1">
      <c r="A54" s="9" t="s">
        <v>8</v>
      </c>
      <c r="B54" s="10" t="s">
        <v>89</v>
      </c>
      <c r="C54" s="100"/>
      <c r="D54" s="100"/>
      <c r="E54" s="104"/>
      <c r="F54" s="100"/>
      <c r="G54" s="100">
        <v>0</v>
      </c>
      <c r="H54" s="49" t="e">
        <f t="shared" si="0"/>
        <v>#DIV/0!</v>
      </c>
    </row>
    <row r="55" spans="1:8" s="5" customFormat="1" ht="31.5" hidden="1">
      <c r="A55" s="9" t="s">
        <v>9</v>
      </c>
      <c r="B55" s="10" t="s">
        <v>90</v>
      </c>
      <c r="C55" s="100"/>
      <c r="D55" s="100"/>
      <c r="E55" s="104"/>
      <c r="F55" s="100"/>
      <c r="G55" s="100">
        <v>0</v>
      </c>
      <c r="H55" s="49" t="e">
        <f t="shared" si="0"/>
        <v>#DIV/0!</v>
      </c>
    </row>
    <row r="56" spans="1:8" ht="15.75" hidden="1">
      <c r="A56" s="9" t="s">
        <v>91</v>
      </c>
      <c r="B56" s="10" t="s">
        <v>19</v>
      </c>
      <c r="C56" s="100"/>
      <c r="D56" s="100"/>
      <c r="E56" s="104"/>
      <c r="F56" s="100"/>
      <c r="G56" s="100">
        <v>0</v>
      </c>
      <c r="H56" s="49" t="e">
        <f t="shared" si="0"/>
        <v>#DIV/0!</v>
      </c>
    </row>
    <row r="57" spans="1:8" ht="15.75" hidden="1">
      <c r="A57" s="9" t="s">
        <v>15</v>
      </c>
      <c r="B57" s="12" t="s">
        <v>52</v>
      </c>
      <c r="C57" s="101"/>
      <c r="D57" s="100"/>
      <c r="E57" s="104"/>
      <c r="F57" s="100"/>
      <c r="G57" s="100">
        <v>0</v>
      </c>
      <c r="H57" s="49" t="e">
        <f t="shared" si="0"/>
        <v>#DIV/0!</v>
      </c>
    </row>
    <row r="58" spans="1:8" ht="31.5" hidden="1">
      <c r="A58" s="9" t="s">
        <v>92</v>
      </c>
      <c r="B58" s="12" t="s">
        <v>93</v>
      </c>
      <c r="C58" s="101"/>
      <c r="D58" s="100"/>
      <c r="E58" s="104"/>
      <c r="F58" s="100"/>
      <c r="G58" s="100">
        <v>0</v>
      </c>
      <c r="H58" s="49" t="e">
        <f t="shared" si="0"/>
        <v>#DIV/0!</v>
      </c>
    </row>
    <row r="59" spans="1:8" ht="21" customHeight="1" hidden="1">
      <c r="A59" s="9" t="s">
        <v>94</v>
      </c>
      <c r="B59" s="12" t="s">
        <v>95</v>
      </c>
      <c r="C59" s="101"/>
      <c r="D59" s="100"/>
      <c r="E59" s="104"/>
      <c r="F59" s="100"/>
      <c r="G59" s="100">
        <v>0</v>
      </c>
      <c r="H59" s="49" t="e">
        <f t="shared" si="0"/>
        <v>#DIV/0!</v>
      </c>
    </row>
    <row r="60" spans="1:8" ht="18.75" customHeight="1" hidden="1">
      <c r="A60" s="9" t="s">
        <v>8</v>
      </c>
      <c r="B60" s="12" t="s">
        <v>96</v>
      </c>
      <c r="C60" s="101"/>
      <c r="D60" s="100"/>
      <c r="E60" s="104"/>
      <c r="F60" s="100"/>
      <c r="G60" s="100">
        <v>0</v>
      </c>
      <c r="H60" s="49" t="e">
        <f t="shared" si="0"/>
        <v>#DIV/0!</v>
      </c>
    </row>
    <row r="61" spans="1:8" ht="32.25" customHeight="1" hidden="1">
      <c r="A61" s="9" t="s">
        <v>97</v>
      </c>
      <c r="B61" s="12" t="s">
        <v>98</v>
      </c>
      <c r="C61" s="101"/>
      <c r="D61" s="100"/>
      <c r="E61" s="104"/>
      <c r="F61" s="100"/>
      <c r="G61" s="100">
        <v>0</v>
      </c>
      <c r="H61" s="49" t="e">
        <f t="shared" si="0"/>
        <v>#DIV/0!</v>
      </c>
    </row>
    <row r="62" spans="1:8" ht="32.25" customHeight="1" hidden="1">
      <c r="A62" s="9" t="s">
        <v>99</v>
      </c>
      <c r="B62" s="12" t="s">
        <v>100</v>
      </c>
      <c r="C62" s="101"/>
      <c r="D62" s="100"/>
      <c r="E62" s="104"/>
      <c r="F62" s="100"/>
      <c r="G62" s="100">
        <v>0</v>
      </c>
      <c r="H62" s="49" t="e">
        <f t="shared" si="0"/>
        <v>#DIV/0!</v>
      </c>
    </row>
    <row r="63" spans="1:8" ht="32.25" customHeight="1" hidden="1">
      <c r="A63" s="9" t="s">
        <v>101</v>
      </c>
      <c r="B63" s="12" t="s">
        <v>102</v>
      </c>
      <c r="C63" s="101"/>
      <c r="D63" s="100"/>
      <c r="E63" s="104"/>
      <c r="F63" s="100"/>
      <c r="G63" s="100">
        <v>0</v>
      </c>
      <c r="H63" s="49" t="e">
        <f t="shared" si="0"/>
        <v>#DIV/0!</v>
      </c>
    </row>
    <row r="64" spans="1:8" ht="32.25" customHeight="1" hidden="1">
      <c r="A64" s="9" t="s">
        <v>103</v>
      </c>
      <c r="B64" s="12" t="s">
        <v>104</v>
      </c>
      <c r="C64" s="101"/>
      <c r="D64" s="100"/>
      <c r="E64" s="104"/>
      <c r="F64" s="100"/>
      <c r="G64" s="100">
        <v>0</v>
      </c>
      <c r="H64" s="49" t="e">
        <f t="shared" si="0"/>
        <v>#DIV/0!</v>
      </c>
    </row>
    <row r="65" spans="1:8" ht="35.25" customHeight="1" hidden="1">
      <c r="A65" s="9" t="s">
        <v>105</v>
      </c>
      <c r="B65" s="12" t="s">
        <v>106</v>
      </c>
      <c r="C65" s="101"/>
      <c r="D65" s="100"/>
      <c r="E65" s="104"/>
      <c r="F65" s="100"/>
      <c r="G65" s="100">
        <v>0</v>
      </c>
      <c r="H65" s="49" t="e">
        <f t="shared" si="0"/>
        <v>#DIV/0!</v>
      </c>
    </row>
    <row r="66" spans="1:8" ht="46.5" customHeight="1" hidden="1">
      <c r="A66" s="9" t="s">
        <v>9</v>
      </c>
      <c r="B66" s="10" t="s">
        <v>107</v>
      </c>
      <c r="C66" s="100"/>
      <c r="D66" s="100"/>
      <c r="E66" s="104"/>
      <c r="F66" s="100"/>
      <c r="G66" s="100">
        <v>0</v>
      </c>
      <c r="H66" s="49" t="e">
        <f t="shared" si="0"/>
        <v>#DIV/0!</v>
      </c>
    </row>
    <row r="67" spans="1:8" ht="31.5">
      <c r="A67" s="9" t="s">
        <v>108</v>
      </c>
      <c r="B67" s="10" t="s">
        <v>109</v>
      </c>
      <c r="C67" s="100">
        <v>0</v>
      </c>
      <c r="D67" s="100">
        <v>0</v>
      </c>
      <c r="E67" s="104"/>
      <c r="F67" s="100"/>
      <c r="G67" s="100">
        <v>0</v>
      </c>
      <c r="H67" s="49">
        <v>0</v>
      </c>
    </row>
    <row r="68" spans="1:8" ht="31.5" hidden="1">
      <c r="A68" s="9" t="s">
        <v>10</v>
      </c>
      <c r="B68" s="10" t="s">
        <v>110</v>
      </c>
      <c r="C68" s="100"/>
      <c r="D68" s="100"/>
      <c r="E68" s="104"/>
      <c r="F68" s="100"/>
      <c r="G68" s="100">
        <v>0</v>
      </c>
      <c r="H68" s="49" t="e">
        <f t="shared" si="0"/>
        <v>#DIV/0!</v>
      </c>
    </row>
    <row r="69" spans="1:8" s="5" customFormat="1" ht="15.75" hidden="1">
      <c r="A69" s="9" t="s">
        <v>111</v>
      </c>
      <c r="B69" s="10" t="s">
        <v>112</v>
      </c>
      <c r="C69" s="100"/>
      <c r="D69" s="100"/>
      <c r="E69" s="104"/>
      <c r="F69" s="100"/>
      <c r="G69" s="100">
        <v>0</v>
      </c>
      <c r="H69" s="49" t="e">
        <f t="shared" si="0"/>
        <v>#DIV/0!</v>
      </c>
    </row>
    <row r="70" spans="1:8" ht="15.75" hidden="1">
      <c r="A70" s="9" t="s">
        <v>113</v>
      </c>
      <c r="B70" s="10" t="s">
        <v>19</v>
      </c>
      <c r="C70" s="100"/>
      <c r="D70" s="100"/>
      <c r="E70" s="104"/>
      <c r="F70" s="100"/>
      <c r="G70" s="100">
        <v>0</v>
      </c>
      <c r="H70" s="49" t="e">
        <f t="shared" si="0"/>
        <v>#DIV/0!</v>
      </c>
    </row>
    <row r="71" spans="1:8" ht="30" customHeight="1" hidden="1">
      <c r="A71" s="9" t="s">
        <v>114</v>
      </c>
      <c r="B71" s="12" t="s">
        <v>52</v>
      </c>
      <c r="C71" s="101"/>
      <c r="D71" s="100"/>
      <c r="E71" s="104"/>
      <c r="F71" s="100"/>
      <c r="G71" s="100">
        <v>0</v>
      </c>
      <c r="H71" s="49" t="e">
        <f t="shared" si="0"/>
        <v>#DIV/0!</v>
      </c>
    </row>
    <row r="72" spans="1:8" ht="21.75" customHeight="1" hidden="1">
      <c r="A72" s="9" t="s">
        <v>115</v>
      </c>
      <c r="B72" s="12" t="s">
        <v>116</v>
      </c>
      <c r="C72" s="101"/>
      <c r="D72" s="100"/>
      <c r="E72" s="104"/>
      <c r="F72" s="100"/>
      <c r="G72" s="100">
        <v>395.728</v>
      </c>
      <c r="H72" s="49" t="e">
        <f t="shared" si="0"/>
        <v>#DIV/0!</v>
      </c>
    </row>
    <row r="73" spans="1:8" ht="36" customHeight="1">
      <c r="A73" s="9" t="s">
        <v>117</v>
      </c>
      <c r="B73" s="10" t="s">
        <v>118</v>
      </c>
      <c r="C73" s="100">
        <v>0</v>
      </c>
      <c r="D73" s="100">
        <v>0</v>
      </c>
      <c r="E73" s="104"/>
      <c r="F73" s="100"/>
      <c r="G73" s="100">
        <v>0</v>
      </c>
      <c r="H73" s="49">
        <v>0</v>
      </c>
    </row>
    <row r="74" spans="1:8" ht="31.5">
      <c r="A74" s="9" t="s">
        <v>119</v>
      </c>
      <c r="B74" s="10" t="s">
        <v>120</v>
      </c>
      <c r="C74" s="100">
        <v>229.6</v>
      </c>
      <c r="D74" s="100">
        <v>272.3</v>
      </c>
      <c r="E74" s="104"/>
      <c r="F74" s="100"/>
      <c r="G74" s="100">
        <v>395.728</v>
      </c>
      <c r="H74" s="49">
        <f aca="true" t="shared" si="1" ref="H74:H91">G74/D74</f>
        <v>1.453279471171502</v>
      </c>
    </row>
    <row r="75" spans="1:8" ht="15.75" hidden="1">
      <c r="A75" s="9" t="s">
        <v>1</v>
      </c>
      <c r="B75" s="10" t="s">
        <v>121</v>
      </c>
      <c r="C75" s="100"/>
      <c r="D75" s="100"/>
      <c r="E75" s="104"/>
      <c r="F75" s="100"/>
      <c r="G75" s="100"/>
      <c r="H75" s="49" t="e">
        <f t="shared" si="1"/>
        <v>#DIV/0!</v>
      </c>
    </row>
    <row r="76" spans="1:8" ht="15.75" hidden="1">
      <c r="A76" s="9" t="s">
        <v>2</v>
      </c>
      <c r="B76" s="10" t="s">
        <v>122</v>
      </c>
      <c r="C76" s="100"/>
      <c r="D76" s="100"/>
      <c r="E76" s="104"/>
      <c r="F76" s="100"/>
      <c r="G76" s="100"/>
      <c r="H76" s="49" t="e">
        <f t="shared" si="1"/>
        <v>#DIV/0!</v>
      </c>
    </row>
    <row r="77" spans="1:8" ht="34.5" customHeight="1" hidden="1">
      <c r="A77" s="9" t="s">
        <v>3</v>
      </c>
      <c r="B77" s="13" t="s">
        <v>123</v>
      </c>
      <c r="C77" s="100"/>
      <c r="D77" s="100"/>
      <c r="E77" s="104"/>
      <c r="F77" s="100"/>
      <c r="G77" s="100"/>
      <c r="H77" s="49" t="e">
        <f t="shared" si="1"/>
        <v>#DIV/0!</v>
      </c>
    </row>
    <row r="78" spans="1:8" ht="31.5" customHeight="1">
      <c r="A78" s="9" t="s">
        <v>124</v>
      </c>
      <c r="B78" s="10" t="s">
        <v>125</v>
      </c>
      <c r="C78" s="100">
        <v>32.39</v>
      </c>
      <c r="D78" s="100">
        <v>10.17</v>
      </c>
      <c r="E78" s="100"/>
      <c r="F78" s="100"/>
      <c r="G78" s="100">
        <v>64.73</v>
      </c>
      <c r="H78" s="49">
        <f t="shared" si="1"/>
        <v>6.36479842674533</v>
      </c>
    </row>
    <row r="79" spans="1:8" ht="20.25" customHeight="1" hidden="1">
      <c r="A79" s="9" t="s">
        <v>126</v>
      </c>
      <c r="B79" s="43" t="s">
        <v>127</v>
      </c>
      <c r="C79" s="103"/>
      <c r="D79" s="100"/>
      <c r="E79" s="104"/>
      <c r="F79" s="100"/>
      <c r="G79" s="100"/>
      <c r="H79" s="49" t="e">
        <f t="shared" si="1"/>
        <v>#DIV/0!</v>
      </c>
    </row>
    <row r="80" spans="1:8" ht="18" customHeight="1" hidden="1">
      <c r="A80" s="9" t="s">
        <v>128</v>
      </c>
      <c r="B80" s="43" t="s">
        <v>129</v>
      </c>
      <c r="C80" s="103"/>
      <c r="D80" s="100"/>
      <c r="E80" s="104"/>
      <c r="F80" s="100"/>
      <c r="G80" s="100"/>
      <c r="H80" s="49" t="e">
        <f t="shared" si="1"/>
        <v>#DIV/0!</v>
      </c>
    </row>
    <row r="81" spans="1:8" s="4" customFormat="1" ht="15.75" hidden="1">
      <c r="A81" s="42" t="s">
        <v>126</v>
      </c>
      <c r="B81" s="14" t="s">
        <v>6</v>
      </c>
      <c r="C81" s="103"/>
      <c r="D81" s="100"/>
      <c r="E81" s="104"/>
      <c r="F81" s="100"/>
      <c r="G81" s="100"/>
      <c r="H81" s="49" t="e">
        <f t="shared" si="1"/>
        <v>#DIV/0!</v>
      </c>
    </row>
    <row r="82" spans="1:8" s="4" customFormat="1" ht="15.75">
      <c r="A82" s="9"/>
      <c r="B82" s="10" t="s">
        <v>130</v>
      </c>
      <c r="C82" s="100">
        <v>31218.196337299996</v>
      </c>
      <c r="D82" s="100">
        <v>31218.196337299996</v>
      </c>
      <c r="E82" s="100">
        <v>31218.196337299996</v>
      </c>
      <c r="F82" s="100">
        <v>31218.196337299996</v>
      </c>
      <c r="G82" s="100">
        <v>35865.74571480214</v>
      </c>
      <c r="H82" s="49">
        <f t="shared" si="1"/>
        <v>1.1488730907861318</v>
      </c>
    </row>
    <row r="83" spans="1:8" ht="15.75">
      <c r="A83" s="9">
        <v>8</v>
      </c>
      <c r="B83" s="10" t="s">
        <v>4</v>
      </c>
      <c r="C83" s="100">
        <v>0.9991608632024427</v>
      </c>
      <c r="D83" s="100">
        <v>5.733835422968621</v>
      </c>
      <c r="E83" s="100">
        <v>0</v>
      </c>
      <c r="F83" s="100">
        <v>0</v>
      </c>
      <c r="G83" s="100">
        <v>0</v>
      </c>
      <c r="H83" s="49">
        <f t="shared" si="1"/>
        <v>0</v>
      </c>
    </row>
    <row r="84" spans="1:8" ht="15.75">
      <c r="A84" s="9">
        <v>9</v>
      </c>
      <c r="B84" s="10" t="s">
        <v>131</v>
      </c>
      <c r="C84" s="100">
        <v>311.92</v>
      </c>
      <c r="D84" s="100">
        <v>1790</v>
      </c>
      <c r="E84" s="100"/>
      <c r="F84" s="100"/>
      <c r="G84" s="100">
        <v>0</v>
      </c>
      <c r="H84" s="49">
        <f t="shared" si="1"/>
        <v>0</v>
      </c>
    </row>
    <row r="85" spans="1:8" ht="63" hidden="1">
      <c r="A85" s="9" t="s">
        <v>16</v>
      </c>
      <c r="B85" s="10" t="s">
        <v>132</v>
      </c>
      <c r="C85" s="100"/>
      <c r="D85" s="100"/>
      <c r="E85" s="100"/>
      <c r="F85" s="100"/>
      <c r="G85" s="100"/>
      <c r="H85" s="49" t="e">
        <f t="shared" si="1"/>
        <v>#DIV/0!</v>
      </c>
    </row>
    <row r="86" spans="1:8" ht="30" customHeight="1" hidden="1">
      <c r="A86" s="42" t="s">
        <v>17</v>
      </c>
      <c r="B86" s="14" t="s">
        <v>133</v>
      </c>
      <c r="C86" s="103"/>
      <c r="D86" s="100"/>
      <c r="E86" s="100"/>
      <c r="F86" s="100"/>
      <c r="G86" s="100"/>
      <c r="H86" s="49" t="e">
        <f t="shared" si="1"/>
        <v>#DIV/0!</v>
      </c>
    </row>
    <row r="87" spans="1:8" ht="15.75" hidden="1">
      <c r="A87" s="9" t="s">
        <v>18</v>
      </c>
      <c r="B87" s="14" t="s">
        <v>134</v>
      </c>
      <c r="C87" s="103"/>
      <c r="D87" s="100"/>
      <c r="E87" s="104"/>
      <c r="F87" s="100"/>
      <c r="G87" s="100"/>
      <c r="H87" s="49" t="e">
        <f t="shared" si="1"/>
        <v>#DIV/0!</v>
      </c>
    </row>
    <row r="88" spans="1:8" ht="15.75" hidden="1">
      <c r="A88" s="9" t="s">
        <v>135</v>
      </c>
      <c r="B88" s="14" t="s">
        <v>136</v>
      </c>
      <c r="C88" s="103"/>
      <c r="D88" s="100"/>
      <c r="E88" s="104"/>
      <c r="F88" s="100"/>
      <c r="G88" s="100"/>
      <c r="H88" s="49" t="e">
        <f t="shared" si="1"/>
        <v>#DIV/0!</v>
      </c>
    </row>
    <row r="89" spans="1:8" ht="15.75" hidden="1">
      <c r="A89" s="44" t="s">
        <v>137</v>
      </c>
      <c r="B89" s="14" t="s">
        <v>138</v>
      </c>
      <c r="C89" s="103"/>
      <c r="D89" s="100"/>
      <c r="E89" s="100"/>
      <c r="F89" s="100"/>
      <c r="G89" s="100"/>
      <c r="H89" s="49" t="e">
        <f t="shared" si="1"/>
        <v>#DIV/0!</v>
      </c>
    </row>
    <row r="90" spans="1:8" s="4" customFormat="1" ht="15.75" hidden="1">
      <c r="A90" s="9" t="s">
        <v>139</v>
      </c>
      <c r="B90" s="14" t="s">
        <v>5</v>
      </c>
      <c r="C90" s="103"/>
      <c r="D90" s="100"/>
      <c r="E90" s="104"/>
      <c r="F90" s="100"/>
      <c r="G90" s="100"/>
      <c r="H90" s="49" t="e">
        <f t="shared" si="1"/>
        <v>#DIV/0!</v>
      </c>
    </row>
    <row r="91" spans="1:8" s="4" customFormat="1" ht="20.25" customHeight="1">
      <c r="A91" s="9">
        <v>10</v>
      </c>
      <c r="B91" s="10" t="s">
        <v>140</v>
      </c>
      <c r="C91" s="100">
        <v>31530.116337299994</v>
      </c>
      <c r="D91" s="100">
        <v>36959.27373357</v>
      </c>
      <c r="E91" s="100"/>
      <c r="F91" s="100"/>
      <c r="G91" s="100">
        <v>35865.74571480214</v>
      </c>
      <c r="H91" s="49">
        <f t="shared" si="1"/>
        <v>0.9704126215614836</v>
      </c>
    </row>
    <row r="92" spans="1:8" ht="31.5" hidden="1">
      <c r="A92" s="8">
        <v>11</v>
      </c>
      <c r="B92" s="15" t="s">
        <v>144</v>
      </c>
      <c r="C92" s="15"/>
      <c r="D92" s="16">
        <v>499.4</v>
      </c>
      <c r="E92" s="25"/>
      <c r="F92" s="16"/>
      <c r="G92" s="11"/>
      <c r="H92" s="11" t="e">
        <f>D93-#REF!</f>
        <v>#REF!</v>
      </c>
    </row>
    <row r="93" spans="1:8" ht="15.75" hidden="1">
      <c r="A93" s="17">
        <v>12</v>
      </c>
      <c r="B93" s="15" t="s">
        <v>7</v>
      </c>
      <c r="C93" s="15"/>
      <c r="D93" s="9">
        <f>ROUND(D91/D92,2)</f>
        <v>74.01</v>
      </c>
      <c r="E93" s="11" t="e">
        <f>ROUND(E91/E92,2)</f>
        <v>#DIV/0!</v>
      </c>
      <c r="F93" s="11" t="e">
        <f>ROUND(F91/F92,2)</f>
        <v>#DIV/0!</v>
      </c>
      <c r="G93" s="11"/>
      <c r="H93" s="11" t="e">
        <f>D94-#REF!</f>
        <v>#REF!</v>
      </c>
    </row>
    <row r="94" spans="1:8" ht="15.75" hidden="1">
      <c r="A94" s="17"/>
      <c r="B94" s="18" t="s">
        <v>141</v>
      </c>
      <c r="C94" s="18"/>
      <c r="D94" s="9">
        <f>ROUND(D93*1.18,2)</f>
        <v>87.33</v>
      </c>
      <c r="E94" s="11" t="e">
        <f>ROUND(E93*1.18,2)</f>
        <v>#DIV/0!</v>
      </c>
      <c r="F94" s="11" t="e">
        <f>ROUND(F93*1.18,2)</f>
        <v>#DIV/0!</v>
      </c>
      <c r="G94" s="24"/>
      <c r="H94" s="11" t="e">
        <f>D95-#REF!</f>
        <v>#REF!</v>
      </c>
    </row>
    <row r="95" spans="1:8" ht="32.25" hidden="1" thickBot="1">
      <c r="A95" s="19"/>
      <c r="B95" s="21" t="s">
        <v>143</v>
      </c>
      <c r="C95" s="21"/>
      <c r="D95" s="9">
        <v>31.51</v>
      </c>
      <c r="E95" s="26"/>
      <c r="F95" s="24"/>
      <c r="G95" s="6"/>
      <c r="H95" s="11" t="e">
        <f>D96-#REF!</f>
        <v>#REF!</v>
      </c>
    </row>
    <row r="96" spans="2:6" ht="16.5" hidden="1" thickBot="1">
      <c r="B96" s="20" t="s">
        <v>142</v>
      </c>
      <c r="C96" s="21"/>
      <c r="D96" s="9"/>
      <c r="E96" s="27"/>
      <c r="F96" s="6"/>
    </row>
    <row r="98" spans="2:8" ht="12.75">
      <c r="B98" s="76" t="s">
        <v>203</v>
      </c>
      <c r="C98" s="76"/>
      <c r="D98" s="76"/>
      <c r="E98" s="78"/>
      <c r="F98" s="76"/>
      <c r="G98" s="76"/>
      <c r="H98" s="76"/>
    </row>
    <row r="99" spans="2:8" ht="12.75">
      <c r="B99" s="76"/>
      <c r="C99" s="76"/>
      <c r="D99" s="76"/>
      <c r="E99" s="78"/>
      <c r="F99" s="76"/>
      <c r="G99" s="76"/>
      <c r="H99" s="76"/>
    </row>
    <row r="103" spans="7:8" ht="12.75">
      <c r="G103" s="2"/>
      <c r="H103" s="2"/>
    </row>
    <row r="104" spans="5:6" ht="12.75">
      <c r="E104" s="2">
        <f>E91-E102</f>
        <v>0</v>
      </c>
      <c r="F104" s="2">
        <f>F91-F102</f>
        <v>0</v>
      </c>
    </row>
  </sheetData>
  <sheetProtection/>
  <mergeCells count="11">
    <mergeCell ref="E5:E6"/>
    <mergeCell ref="D1:H1"/>
    <mergeCell ref="A2:H2"/>
    <mergeCell ref="D5:D6"/>
    <mergeCell ref="B5:B6"/>
    <mergeCell ref="A5:A6"/>
    <mergeCell ref="C5:C6"/>
    <mergeCell ref="A3:H3"/>
    <mergeCell ref="H5:H6"/>
    <mergeCell ref="G5:G6"/>
    <mergeCell ref="F5:F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7">
      <selection activeCell="C105" sqref="C105"/>
    </sheetView>
  </sheetViews>
  <sheetFormatPr defaultColWidth="9.140625" defaultRowHeight="12.75"/>
  <cols>
    <col min="1" max="1" width="8.421875" style="0" customWidth="1"/>
    <col min="2" max="2" width="42.00390625" style="0" customWidth="1"/>
    <col min="3" max="3" width="15.140625" style="0" customWidth="1"/>
    <col min="4" max="4" width="16.7109375" style="0" customWidth="1"/>
    <col min="5" max="5" width="12.8515625" style="7" hidden="1" customWidth="1"/>
    <col min="6" max="6" width="14.00390625" style="0" hidden="1" customWidth="1"/>
    <col min="7" max="7" width="15.28125" style="0" customWidth="1"/>
    <col min="8" max="8" width="15.7109375" style="0" customWidth="1"/>
  </cols>
  <sheetData>
    <row r="1" spans="1:11" ht="53.25" customHeight="1">
      <c r="A1" s="29"/>
      <c r="B1" s="28"/>
      <c r="C1" s="28"/>
      <c r="D1" s="148" t="s">
        <v>364</v>
      </c>
      <c r="E1" s="148"/>
      <c r="F1" s="148"/>
      <c r="G1" s="148"/>
      <c r="H1" s="148"/>
      <c r="I1" s="76" t="s">
        <v>193</v>
      </c>
      <c r="J1" s="76"/>
      <c r="K1" s="76"/>
    </row>
    <row r="2" spans="1:8" ht="13.5" customHeight="1">
      <c r="A2" s="149"/>
      <c r="B2" s="149"/>
      <c r="C2" s="149"/>
      <c r="D2" s="149"/>
      <c r="E2" s="149"/>
      <c r="F2" s="149"/>
      <c r="G2" s="149"/>
      <c r="H2" s="149"/>
    </row>
    <row r="3" spans="1:8" ht="93.75" customHeight="1">
      <c r="A3" s="149" t="s">
        <v>367</v>
      </c>
      <c r="B3" s="149"/>
      <c r="C3" s="149"/>
      <c r="D3" s="149"/>
      <c r="E3" s="149"/>
      <c r="F3" s="149"/>
      <c r="G3" s="149"/>
      <c r="H3" s="149"/>
    </row>
    <row r="4" spans="2:8" ht="18.75">
      <c r="B4" s="30"/>
      <c r="C4" s="30"/>
      <c r="D4" s="30"/>
      <c r="E4" s="30"/>
      <c r="F4" s="30"/>
      <c r="H4" s="45" t="s">
        <v>148</v>
      </c>
    </row>
    <row r="5" spans="1:8" ht="84" customHeight="1">
      <c r="A5" s="154" t="s">
        <v>149</v>
      </c>
      <c r="B5" s="152" t="s">
        <v>0</v>
      </c>
      <c r="C5" s="150" t="s">
        <v>174</v>
      </c>
      <c r="D5" s="150" t="s">
        <v>172</v>
      </c>
      <c r="E5" s="150" t="s">
        <v>155</v>
      </c>
      <c r="F5" s="150" t="s">
        <v>156</v>
      </c>
      <c r="G5" s="150" t="s">
        <v>171</v>
      </c>
      <c r="H5" s="150" t="s">
        <v>173</v>
      </c>
    </row>
    <row r="6" spans="1:8" ht="16.5" customHeight="1">
      <c r="A6" s="155"/>
      <c r="B6" s="153"/>
      <c r="C6" s="151"/>
      <c r="D6" s="151"/>
      <c r="E6" s="151"/>
      <c r="F6" s="151"/>
      <c r="G6" s="151"/>
      <c r="H6" s="151"/>
    </row>
    <row r="7" spans="1:8" s="3" customFormat="1" ht="21" customHeight="1">
      <c r="A7" s="9">
        <v>1</v>
      </c>
      <c r="B7" s="9">
        <v>2</v>
      </c>
      <c r="C7" s="9">
        <v>3</v>
      </c>
      <c r="D7" s="9">
        <v>4</v>
      </c>
      <c r="E7" s="41"/>
      <c r="F7" s="22"/>
      <c r="G7" s="9">
        <v>5</v>
      </c>
      <c r="H7" s="40">
        <v>6</v>
      </c>
    </row>
    <row r="8" spans="1:8" ht="33.75" customHeight="1">
      <c r="A8" s="9">
        <v>1</v>
      </c>
      <c r="B8" s="10" t="s">
        <v>22</v>
      </c>
      <c r="C8" s="100">
        <v>6683.682715</v>
      </c>
      <c r="D8" s="100">
        <v>6768.87878945</v>
      </c>
      <c r="E8" s="100"/>
      <c r="F8" s="100"/>
      <c r="G8" s="100">
        <v>7024.191468699524</v>
      </c>
      <c r="H8" s="49">
        <f>G8/D8</f>
        <v>1.037718607053129</v>
      </c>
    </row>
    <row r="9" spans="1:8" ht="39.75" customHeight="1" hidden="1">
      <c r="A9" s="9" t="s">
        <v>20</v>
      </c>
      <c r="B9" s="10" t="s">
        <v>23</v>
      </c>
      <c r="C9" s="100"/>
      <c r="D9" s="100"/>
      <c r="E9" s="104"/>
      <c r="F9" s="100"/>
      <c r="G9" s="100">
        <v>0</v>
      </c>
      <c r="H9" s="49" t="e">
        <f aca="true" t="shared" si="0" ref="H9:H72">G9/D9</f>
        <v>#DIV/0!</v>
      </c>
    </row>
    <row r="10" spans="1:8" ht="28.5" customHeight="1" hidden="1">
      <c r="A10" s="9" t="s">
        <v>21</v>
      </c>
      <c r="B10" s="10" t="s">
        <v>24</v>
      </c>
      <c r="C10" s="100"/>
      <c r="D10" s="100"/>
      <c r="E10" s="104"/>
      <c r="F10" s="100"/>
      <c r="G10" s="100">
        <v>0</v>
      </c>
      <c r="H10" s="49" t="e">
        <f t="shared" si="0"/>
        <v>#DIV/0!</v>
      </c>
    </row>
    <row r="11" spans="1:8" ht="30" customHeight="1" hidden="1">
      <c r="A11" s="9" t="s">
        <v>25</v>
      </c>
      <c r="B11" s="10" t="s">
        <v>26</v>
      </c>
      <c r="C11" s="100"/>
      <c r="D11" s="100"/>
      <c r="E11" s="104"/>
      <c r="F11" s="100"/>
      <c r="G11" s="100">
        <v>0</v>
      </c>
      <c r="H11" s="49" t="e">
        <f t="shared" si="0"/>
        <v>#DIV/0!</v>
      </c>
    </row>
    <row r="12" spans="1:8" s="5" customFormat="1" ht="30" customHeight="1" hidden="1">
      <c r="A12" s="9" t="s">
        <v>27</v>
      </c>
      <c r="B12" s="10" t="s">
        <v>28</v>
      </c>
      <c r="C12" s="100"/>
      <c r="D12" s="100"/>
      <c r="E12" s="104"/>
      <c r="F12" s="100"/>
      <c r="G12" s="100">
        <v>0</v>
      </c>
      <c r="H12" s="49" t="e">
        <f t="shared" si="0"/>
        <v>#DIV/0!</v>
      </c>
    </row>
    <row r="13" spans="1:8" s="5" customFormat="1" ht="20.25" customHeight="1" hidden="1">
      <c r="A13" s="9"/>
      <c r="B13" s="10" t="s">
        <v>29</v>
      </c>
      <c r="C13" s="100"/>
      <c r="D13" s="102"/>
      <c r="E13" s="104"/>
      <c r="F13" s="100"/>
      <c r="G13" s="100">
        <v>0</v>
      </c>
      <c r="H13" s="49" t="e">
        <f t="shared" si="0"/>
        <v>#DIV/0!</v>
      </c>
    </row>
    <row r="14" spans="1:8" ht="34.5" customHeight="1" hidden="1">
      <c r="A14" s="9"/>
      <c r="B14" s="10" t="s">
        <v>30</v>
      </c>
      <c r="C14" s="100"/>
      <c r="D14" s="100"/>
      <c r="E14" s="104"/>
      <c r="F14" s="100"/>
      <c r="G14" s="100">
        <v>0</v>
      </c>
      <c r="H14" s="49" t="e">
        <f t="shared" si="0"/>
        <v>#DIV/0!</v>
      </c>
    </row>
    <row r="15" spans="1:8" s="5" customFormat="1" ht="15.75" customHeight="1" hidden="1">
      <c r="A15" s="9" t="s">
        <v>31</v>
      </c>
      <c r="B15" s="13" t="s">
        <v>32</v>
      </c>
      <c r="C15" s="100"/>
      <c r="D15" s="100"/>
      <c r="E15" s="104"/>
      <c r="F15" s="100"/>
      <c r="G15" s="100">
        <v>0</v>
      </c>
      <c r="H15" s="49" t="e">
        <f t="shared" si="0"/>
        <v>#DIV/0!</v>
      </c>
    </row>
    <row r="16" spans="1:8" s="5" customFormat="1" ht="18" customHeight="1" hidden="1">
      <c r="A16" s="9"/>
      <c r="B16" s="10" t="s">
        <v>29</v>
      </c>
      <c r="C16" s="100"/>
      <c r="D16" s="100"/>
      <c r="E16" s="104"/>
      <c r="F16" s="100"/>
      <c r="G16" s="100">
        <v>0</v>
      </c>
      <c r="H16" s="49" t="e">
        <f t="shared" si="0"/>
        <v>#DIV/0!</v>
      </c>
    </row>
    <row r="17" spans="1:8" ht="19.5" customHeight="1" hidden="1">
      <c r="A17" s="9"/>
      <c r="B17" s="10" t="s">
        <v>30</v>
      </c>
      <c r="C17" s="100"/>
      <c r="D17" s="100"/>
      <c r="E17" s="104"/>
      <c r="F17" s="100"/>
      <c r="G17" s="100">
        <v>0</v>
      </c>
      <c r="H17" s="49" t="e">
        <f t="shared" si="0"/>
        <v>#DIV/0!</v>
      </c>
    </row>
    <row r="18" spans="1:8" ht="18.75" customHeight="1" hidden="1">
      <c r="A18" s="9" t="s">
        <v>33</v>
      </c>
      <c r="B18" s="10" t="s">
        <v>34</v>
      </c>
      <c r="C18" s="100"/>
      <c r="D18" s="100"/>
      <c r="E18" s="104"/>
      <c r="F18" s="100"/>
      <c r="G18" s="100">
        <v>0</v>
      </c>
      <c r="H18" s="49" t="e">
        <f t="shared" si="0"/>
        <v>#DIV/0!</v>
      </c>
    </row>
    <row r="19" spans="1:8" ht="18.75" customHeight="1" hidden="1">
      <c r="A19" s="9" t="s">
        <v>35</v>
      </c>
      <c r="B19" s="10" t="s">
        <v>36</v>
      </c>
      <c r="C19" s="100"/>
      <c r="D19" s="100"/>
      <c r="E19" s="104"/>
      <c r="F19" s="100"/>
      <c r="G19" s="100">
        <v>0</v>
      </c>
      <c r="H19" s="49" t="e">
        <f t="shared" si="0"/>
        <v>#DIV/0!</v>
      </c>
    </row>
    <row r="20" spans="1:8" s="5" customFormat="1" ht="18.75" customHeight="1" hidden="1">
      <c r="A20" s="9" t="s">
        <v>37</v>
      </c>
      <c r="B20" s="10" t="s">
        <v>145</v>
      </c>
      <c r="C20" s="100"/>
      <c r="D20" s="100"/>
      <c r="E20" s="100"/>
      <c r="F20" s="100"/>
      <c r="G20" s="100">
        <v>0</v>
      </c>
      <c r="H20" s="49" t="e">
        <f t="shared" si="0"/>
        <v>#DIV/0!</v>
      </c>
    </row>
    <row r="21" spans="1:8" s="5" customFormat="1" ht="16.5" customHeight="1" hidden="1">
      <c r="A21" s="9" t="s">
        <v>38</v>
      </c>
      <c r="B21" s="10" t="s">
        <v>39</v>
      </c>
      <c r="C21" s="100"/>
      <c r="D21" s="100"/>
      <c r="E21" s="104"/>
      <c r="F21" s="100"/>
      <c r="G21" s="100">
        <v>0</v>
      </c>
      <c r="H21" s="49" t="e">
        <f t="shared" si="0"/>
        <v>#DIV/0!</v>
      </c>
    </row>
    <row r="22" spans="1:8" ht="34.5" customHeight="1" hidden="1">
      <c r="A22" s="9" t="s">
        <v>40</v>
      </c>
      <c r="B22" s="10" t="s">
        <v>41</v>
      </c>
      <c r="C22" s="100"/>
      <c r="D22" s="100"/>
      <c r="E22" s="104"/>
      <c r="F22" s="100"/>
      <c r="G22" s="100">
        <v>0</v>
      </c>
      <c r="H22" s="49" t="e">
        <f t="shared" si="0"/>
        <v>#DIV/0!</v>
      </c>
    </row>
    <row r="23" spans="1:8" ht="31.5" hidden="1">
      <c r="A23" s="9" t="s">
        <v>42</v>
      </c>
      <c r="B23" s="10" t="s">
        <v>43</v>
      </c>
      <c r="C23" s="100"/>
      <c r="D23" s="100"/>
      <c r="E23" s="104"/>
      <c r="F23" s="100"/>
      <c r="G23" s="100">
        <v>0</v>
      </c>
      <c r="H23" s="49" t="e">
        <f t="shared" si="0"/>
        <v>#DIV/0!</v>
      </c>
    </row>
    <row r="24" spans="1:8" s="5" customFormat="1" ht="31.5" hidden="1">
      <c r="A24" s="9" t="s">
        <v>44</v>
      </c>
      <c r="B24" s="10" t="s">
        <v>45</v>
      </c>
      <c r="C24" s="100"/>
      <c r="D24" s="100"/>
      <c r="E24" s="104"/>
      <c r="F24" s="100"/>
      <c r="G24" s="100">
        <v>0</v>
      </c>
      <c r="H24" s="49" t="e">
        <f t="shared" si="0"/>
        <v>#DIV/0!</v>
      </c>
    </row>
    <row r="25" spans="1:8" s="5" customFormat="1" ht="15.75" hidden="1">
      <c r="A25" s="9" t="s">
        <v>46</v>
      </c>
      <c r="B25" s="10" t="s">
        <v>11</v>
      </c>
      <c r="C25" s="100"/>
      <c r="D25" s="100"/>
      <c r="E25" s="104"/>
      <c r="F25" s="100"/>
      <c r="G25" s="100">
        <v>0</v>
      </c>
      <c r="H25" s="49" t="e">
        <f t="shared" si="0"/>
        <v>#DIV/0!</v>
      </c>
    </row>
    <row r="26" spans="1:8" s="5" customFormat="1" ht="15.75" hidden="1">
      <c r="A26" s="9" t="s">
        <v>47</v>
      </c>
      <c r="B26" s="12" t="s">
        <v>12</v>
      </c>
      <c r="C26" s="101"/>
      <c r="D26" s="100"/>
      <c r="E26" s="104"/>
      <c r="F26" s="100"/>
      <c r="G26" s="100">
        <v>0</v>
      </c>
      <c r="H26" s="49" t="e">
        <f t="shared" si="0"/>
        <v>#DIV/0!</v>
      </c>
    </row>
    <row r="27" spans="1:8" s="33" customFormat="1" ht="21" customHeight="1" hidden="1">
      <c r="A27" s="31" t="s">
        <v>48</v>
      </c>
      <c r="B27" s="12" t="s">
        <v>13</v>
      </c>
      <c r="C27" s="101"/>
      <c r="D27" s="100"/>
      <c r="E27" s="104"/>
      <c r="F27" s="100"/>
      <c r="G27" s="100">
        <v>0</v>
      </c>
      <c r="H27" s="49" t="e">
        <f t="shared" si="0"/>
        <v>#DIV/0!</v>
      </c>
    </row>
    <row r="28" spans="1:8" ht="21.75" customHeight="1" hidden="1">
      <c r="A28" s="9" t="s">
        <v>49</v>
      </c>
      <c r="B28" s="23" t="s">
        <v>50</v>
      </c>
      <c r="C28" s="102"/>
      <c r="D28" s="102"/>
      <c r="E28" s="102"/>
      <c r="F28" s="102"/>
      <c r="G28" s="100">
        <v>0</v>
      </c>
      <c r="H28" s="49" t="e">
        <f t="shared" si="0"/>
        <v>#DIV/0!</v>
      </c>
    </row>
    <row r="29" spans="1:8" ht="21.75" customHeight="1" hidden="1">
      <c r="A29" s="9" t="s">
        <v>51</v>
      </c>
      <c r="B29" s="12" t="s">
        <v>52</v>
      </c>
      <c r="C29" s="101"/>
      <c r="D29" s="100"/>
      <c r="E29" s="100"/>
      <c r="F29" s="100"/>
      <c r="G29" s="100">
        <v>0</v>
      </c>
      <c r="H29" s="49" t="e">
        <f t="shared" si="0"/>
        <v>#DIV/0!</v>
      </c>
    </row>
    <row r="30" spans="1:8" ht="29.25" customHeight="1" hidden="1">
      <c r="A30" s="9" t="s">
        <v>53</v>
      </c>
      <c r="B30" s="12" t="s">
        <v>54</v>
      </c>
      <c r="C30" s="101"/>
      <c r="D30" s="100"/>
      <c r="E30" s="100"/>
      <c r="F30" s="100"/>
      <c r="G30" s="100">
        <v>0</v>
      </c>
      <c r="H30" s="49" t="e">
        <f t="shared" si="0"/>
        <v>#DIV/0!</v>
      </c>
    </row>
    <row r="31" spans="1:8" ht="53.25" customHeight="1" hidden="1">
      <c r="A31" s="9" t="s">
        <v>55</v>
      </c>
      <c r="B31" s="10" t="s">
        <v>56</v>
      </c>
      <c r="C31" s="100"/>
      <c r="D31" s="100"/>
      <c r="E31" s="104"/>
      <c r="F31" s="100"/>
      <c r="G31" s="100">
        <v>0</v>
      </c>
      <c r="H31" s="49" t="e">
        <f t="shared" si="0"/>
        <v>#DIV/0!</v>
      </c>
    </row>
    <row r="32" spans="1:8" ht="36" customHeight="1" hidden="1">
      <c r="A32" s="9" t="s">
        <v>57</v>
      </c>
      <c r="B32" s="10" t="s">
        <v>58</v>
      </c>
      <c r="C32" s="100"/>
      <c r="D32" s="100"/>
      <c r="E32" s="100"/>
      <c r="F32" s="100"/>
      <c r="G32" s="100">
        <v>0</v>
      </c>
      <c r="H32" s="49" t="e">
        <f t="shared" si="0"/>
        <v>#DIV/0!</v>
      </c>
    </row>
    <row r="33" spans="1:8" ht="34.5" customHeight="1" hidden="1">
      <c r="A33" s="9" t="s">
        <v>59</v>
      </c>
      <c r="B33" s="10" t="s">
        <v>60</v>
      </c>
      <c r="C33" s="100"/>
      <c r="D33" s="100"/>
      <c r="E33" s="104"/>
      <c r="F33" s="100"/>
      <c r="G33" s="100">
        <v>0</v>
      </c>
      <c r="H33" s="49" t="e">
        <f t="shared" si="0"/>
        <v>#DIV/0!</v>
      </c>
    </row>
    <row r="34" spans="1:8" ht="17.25" customHeight="1" hidden="1">
      <c r="A34" s="9"/>
      <c r="B34" s="10" t="s">
        <v>11</v>
      </c>
      <c r="C34" s="100"/>
      <c r="D34" s="100"/>
      <c r="E34" s="104"/>
      <c r="F34" s="100"/>
      <c r="G34" s="100">
        <v>0</v>
      </c>
      <c r="H34" s="49" t="e">
        <f t="shared" si="0"/>
        <v>#DIV/0!</v>
      </c>
    </row>
    <row r="35" spans="1:8" s="1" customFormat="1" ht="18" customHeight="1" hidden="1">
      <c r="A35" s="31"/>
      <c r="B35" s="12" t="s">
        <v>13</v>
      </c>
      <c r="C35" s="101"/>
      <c r="D35" s="100"/>
      <c r="E35" s="104"/>
      <c r="F35" s="100"/>
      <c r="G35" s="100">
        <v>0</v>
      </c>
      <c r="H35" s="49" t="e">
        <f t="shared" si="0"/>
        <v>#DIV/0!</v>
      </c>
    </row>
    <row r="36" spans="1:8" ht="23.25" customHeight="1" hidden="1">
      <c r="A36" s="9"/>
      <c r="B36" s="23" t="s">
        <v>50</v>
      </c>
      <c r="C36" s="102"/>
      <c r="D36" s="102"/>
      <c r="E36" s="102"/>
      <c r="F36" s="102"/>
      <c r="G36" s="100">
        <v>0</v>
      </c>
      <c r="H36" s="49" t="e">
        <f t="shared" si="0"/>
        <v>#DIV/0!</v>
      </c>
    </row>
    <row r="37" spans="1:8" ht="18.75" customHeight="1" hidden="1">
      <c r="A37" s="9" t="s">
        <v>61</v>
      </c>
      <c r="B37" s="12" t="s">
        <v>52</v>
      </c>
      <c r="C37" s="101"/>
      <c r="D37" s="100"/>
      <c r="E37" s="100"/>
      <c r="F37" s="100"/>
      <c r="G37" s="100">
        <v>0</v>
      </c>
      <c r="H37" s="49" t="e">
        <f t="shared" si="0"/>
        <v>#DIV/0!</v>
      </c>
    </row>
    <row r="38" spans="1:8" ht="18.75" customHeight="1" hidden="1">
      <c r="A38" s="9" t="s">
        <v>62</v>
      </c>
      <c r="B38" s="12" t="s">
        <v>63</v>
      </c>
      <c r="C38" s="101"/>
      <c r="D38" s="100"/>
      <c r="E38" s="104"/>
      <c r="F38" s="100"/>
      <c r="G38" s="100">
        <v>0</v>
      </c>
      <c r="H38" s="49" t="e">
        <f t="shared" si="0"/>
        <v>#DIV/0!</v>
      </c>
    </row>
    <row r="39" spans="1:8" ht="52.5" customHeight="1" hidden="1">
      <c r="A39" s="9" t="s">
        <v>64</v>
      </c>
      <c r="B39" s="12" t="s">
        <v>65</v>
      </c>
      <c r="C39" s="101"/>
      <c r="D39" s="100"/>
      <c r="E39" s="104"/>
      <c r="F39" s="100"/>
      <c r="G39" s="100">
        <v>0</v>
      </c>
      <c r="H39" s="49" t="e">
        <f t="shared" si="0"/>
        <v>#DIV/0!</v>
      </c>
    </row>
    <row r="40" spans="1:8" ht="29.25" customHeight="1" hidden="1">
      <c r="A40" s="9" t="s">
        <v>66</v>
      </c>
      <c r="B40" s="10" t="s">
        <v>67</v>
      </c>
      <c r="C40" s="100"/>
      <c r="D40" s="100"/>
      <c r="E40" s="104"/>
      <c r="F40" s="100"/>
      <c r="G40" s="100">
        <v>0</v>
      </c>
      <c r="H40" s="49" t="e">
        <f t="shared" si="0"/>
        <v>#DIV/0!</v>
      </c>
    </row>
    <row r="41" spans="1:8" ht="15.75">
      <c r="A41" s="9" t="s">
        <v>68</v>
      </c>
      <c r="B41" s="12" t="s">
        <v>69</v>
      </c>
      <c r="C41" s="101">
        <v>2060.804</v>
      </c>
      <c r="D41" s="100">
        <v>4145.77</v>
      </c>
      <c r="E41" s="100"/>
      <c r="F41" s="100"/>
      <c r="G41" s="100">
        <v>2920.38994647216</v>
      </c>
      <c r="H41" s="49">
        <f t="shared" si="0"/>
        <v>0.7044264265678414</v>
      </c>
    </row>
    <row r="42" spans="1:8" ht="31.5" hidden="1">
      <c r="A42" s="9" t="s">
        <v>70</v>
      </c>
      <c r="B42" s="10" t="s">
        <v>71</v>
      </c>
      <c r="C42" s="100"/>
      <c r="D42" s="100"/>
      <c r="E42" s="100"/>
      <c r="F42" s="100"/>
      <c r="G42" s="100">
        <v>0</v>
      </c>
      <c r="H42" s="49" t="e">
        <f t="shared" si="0"/>
        <v>#DIV/0!</v>
      </c>
    </row>
    <row r="43" spans="1:8" ht="47.25" hidden="1">
      <c r="A43" s="9" t="s">
        <v>72</v>
      </c>
      <c r="B43" s="13" t="s">
        <v>73</v>
      </c>
      <c r="C43" s="100"/>
      <c r="D43" s="100"/>
      <c r="E43" s="104"/>
      <c r="F43" s="100"/>
      <c r="G43" s="100">
        <v>9191.810178257761</v>
      </c>
      <c r="H43" s="49" t="e">
        <f t="shared" si="0"/>
        <v>#DIV/0!</v>
      </c>
    </row>
    <row r="44" spans="1:8" ht="31.5" hidden="1">
      <c r="A44" s="9" t="s">
        <v>74</v>
      </c>
      <c r="B44" s="13" t="s">
        <v>75</v>
      </c>
      <c r="C44" s="100"/>
      <c r="D44" s="100"/>
      <c r="E44" s="104"/>
      <c r="F44" s="100"/>
      <c r="G44" s="100">
        <v>0</v>
      </c>
      <c r="H44" s="49" t="e">
        <f t="shared" si="0"/>
        <v>#DIV/0!</v>
      </c>
    </row>
    <row r="45" spans="1:8" ht="31.5" hidden="1">
      <c r="A45" s="9" t="s">
        <v>76</v>
      </c>
      <c r="B45" s="10" t="s">
        <v>77</v>
      </c>
      <c r="C45" s="100"/>
      <c r="D45" s="100"/>
      <c r="E45" s="104"/>
      <c r="F45" s="100"/>
      <c r="G45" s="100">
        <v>0</v>
      </c>
      <c r="H45" s="49" t="e">
        <f t="shared" si="0"/>
        <v>#DIV/0!</v>
      </c>
    </row>
    <row r="46" spans="1:8" ht="31.5" hidden="1">
      <c r="A46" s="9" t="s">
        <v>78</v>
      </c>
      <c r="B46" s="10" t="s">
        <v>79</v>
      </c>
      <c r="C46" s="100"/>
      <c r="D46" s="100"/>
      <c r="E46" s="104"/>
      <c r="F46" s="100"/>
      <c r="G46" s="100">
        <v>0</v>
      </c>
      <c r="H46" s="49" t="e">
        <f t="shared" si="0"/>
        <v>#DIV/0!</v>
      </c>
    </row>
    <row r="47" spans="1:8" ht="15.75" hidden="1">
      <c r="A47" s="9" t="s">
        <v>80</v>
      </c>
      <c r="B47" s="10" t="s">
        <v>81</v>
      </c>
      <c r="C47" s="100"/>
      <c r="D47" s="100"/>
      <c r="E47" s="104"/>
      <c r="F47" s="100"/>
      <c r="G47" s="100">
        <v>0</v>
      </c>
      <c r="H47" s="49" t="e">
        <f t="shared" si="0"/>
        <v>#DIV/0!</v>
      </c>
    </row>
    <row r="48" spans="1:8" s="5" customFormat="1" ht="34.5" customHeight="1" hidden="1">
      <c r="A48" s="9" t="s">
        <v>82</v>
      </c>
      <c r="B48" s="12" t="s">
        <v>83</v>
      </c>
      <c r="C48" s="101"/>
      <c r="D48" s="100"/>
      <c r="E48" s="104"/>
      <c r="F48" s="100"/>
      <c r="G48" s="100">
        <v>0</v>
      </c>
      <c r="H48" s="49" t="e">
        <f t="shared" si="0"/>
        <v>#DIV/0!</v>
      </c>
    </row>
    <row r="49" spans="1:8" s="5" customFormat="1" ht="21" customHeight="1" hidden="1">
      <c r="A49" s="9" t="s">
        <v>84</v>
      </c>
      <c r="B49" s="12" t="s">
        <v>14</v>
      </c>
      <c r="C49" s="101"/>
      <c r="D49" s="100"/>
      <c r="E49" s="100"/>
      <c r="F49" s="100"/>
      <c r="G49" s="100">
        <v>0</v>
      </c>
      <c r="H49" s="49" t="e">
        <f t="shared" si="0"/>
        <v>#DIV/0!</v>
      </c>
    </row>
    <row r="50" spans="1:8" s="33" customFormat="1" ht="15.75" hidden="1">
      <c r="A50" s="31" t="s">
        <v>85</v>
      </c>
      <c r="B50" s="12" t="s">
        <v>13</v>
      </c>
      <c r="C50" s="101"/>
      <c r="D50" s="100"/>
      <c r="E50" s="104"/>
      <c r="F50" s="100"/>
      <c r="G50" s="100">
        <v>0</v>
      </c>
      <c r="H50" s="49" t="e">
        <f t="shared" si="0"/>
        <v>#DIV/0!</v>
      </c>
    </row>
    <row r="51" spans="1:8" ht="24.75" customHeight="1" hidden="1">
      <c r="A51" s="42" t="s">
        <v>86</v>
      </c>
      <c r="B51" s="23" t="s">
        <v>50</v>
      </c>
      <c r="C51" s="102"/>
      <c r="D51" s="102"/>
      <c r="E51" s="102"/>
      <c r="F51" s="102"/>
      <c r="G51" s="100">
        <v>0</v>
      </c>
      <c r="H51" s="49" t="e">
        <f t="shared" si="0"/>
        <v>#DIV/0!</v>
      </c>
    </row>
    <row r="52" spans="1:8" ht="28.5" customHeight="1" hidden="1">
      <c r="A52" s="42" t="s">
        <v>87</v>
      </c>
      <c r="B52" s="12" t="s">
        <v>52</v>
      </c>
      <c r="C52" s="101"/>
      <c r="D52" s="100"/>
      <c r="E52" s="100"/>
      <c r="F52" s="100"/>
      <c r="G52" s="100">
        <v>12020.342526118813</v>
      </c>
      <c r="H52" s="49" t="e">
        <f t="shared" si="0"/>
        <v>#DIV/0!</v>
      </c>
    </row>
    <row r="53" spans="1:8" ht="15.75">
      <c r="A53" s="9" t="s">
        <v>88</v>
      </c>
      <c r="B53" s="10" t="s">
        <v>177</v>
      </c>
      <c r="C53" s="100">
        <v>2179.9300000000003</v>
      </c>
      <c r="D53" s="100">
        <v>2146.79</v>
      </c>
      <c r="E53" s="100"/>
      <c r="F53" s="100"/>
      <c r="G53" s="100">
        <v>2426.035269313418</v>
      </c>
      <c r="H53" s="49">
        <f t="shared" si="0"/>
        <v>1.130075726695866</v>
      </c>
    </row>
    <row r="54" spans="1:8" ht="31.5" hidden="1">
      <c r="A54" s="9" t="s">
        <v>8</v>
      </c>
      <c r="B54" s="10" t="s">
        <v>89</v>
      </c>
      <c r="C54" s="100"/>
      <c r="D54" s="100"/>
      <c r="E54" s="104"/>
      <c r="F54" s="100"/>
      <c r="G54" s="100">
        <v>0</v>
      </c>
      <c r="H54" s="49" t="e">
        <f t="shared" si="0"/>
        <v>#DIV/0!</v>
      </c>
    </row>
    <row r="55" spans="1:8" s="5" customFormat="1" ht="31.5" hidden="1">
      <c r="A55" s="9" t="s">
        <v>9</v>
      </c>
      <c r="B55" s="10" t="s">
        <v>90</v>
      </c>
      <c r="C55" s="100"/>
      <c r="D55" s="100"/>
      <c r="E55" s="104"/>
      <c r="F55" s="100"/>
      <c r="G55" s="100">
        <v>0</v>
      </c>
      <c r="H55" s="49" t="e">
        <f t="shared" si="0"/>
        <v>#DIV/0!</v>
      </c>
    </row>
    <row r="56" spans="1:8" ht="15.75" hidden="1">
      <c r="A56" s="9" t="s">
        <v>91</v>
      </c>
      <c r="B56" s="10" t="s">
        <v>19</v>
      </c>
      <c r="C56" s="100"/>
      <c r="D56" s="100"/>
      <c r="E56" s="104"/>
      <c r="F56" s="100"/>
      <c r="G56" s="100">
        <v>0</v>
      </c>
      <c r="H56" s="49" t="e">
        <f t="shared" si="0"/>
        <v>#DIV/0!</v>
      </c>
    </row>
    <row r="57" spans="1:8" ht="15.75" hidden="1">
      <c r="A57" s="9" t="s">
        <v>15</v>
      </c>
      <c r="B57" s="12" t="s">
        <v>52</v>
      </c>
      <c r="C57" s="101"/>
      <c r="D57" s="100"/>
      <c r="E57" s="104"/>
      <c r="F57" s="100"/>
      <c r="G57" s="100">
        <v>0</v>
      </c>
      <c r="H57" s="49" t="e">
        <f t="shared" si="0"/>
        <v>#DIV/0!</v>
      </c>
    </row>
    <row r="58" spans="1:8" ht="31.5" hidden="1">
      <c r="A58" s="9" t="s">
        <v>92</v>
      </c>
      <c r="B58" s="12" t="s">
        <v>93</v>
      </c>
      <c r="C58" s="101"/>
      <c r="D58" s="100"/>
      <c r="E58" s="104"/>
      <c r="F58" s="100"/>
      <c r="G58" s="100">
        <v>0</v>
      </c>
      <c r="H58" s="49" t="e">
        <f t="shared" si="0"/>
        <v>#DIV/0!</v>
      </c>
    </row>
    <row r="59" spans="1:8" ht="21" customHeight="1" hidden="1">
      <c r="A59" s="9" t="s">
        <v>94</v>
      </c>
      <c r="B59" s="12" t="s">
        <v>95</v>
      </c>
      <c r="C59" s="101"/>
      <c r="D59" s="100"/>
      <c r="E59" s="104"/>
      <c r="F59" s="100"/>
      <c r="G59" s="100">
        <v>0</v>
      </c>
      <c r="H59" s="49" t="e">
        <f t="shared" si="0"/>
        <v>#DIV/0!</v>
      </c>
    </row>
    <row r="60" spans="1:8" ht="18.75" customHeight="1" hidden="1">
      <c r="A60" s="9" t="s">
        <v>8</v>
      </c>
      <c r="B60" s="12" t="s">
        <v>96</v>
      </c>
      <c r="C60" s="101"/>
      <c r="D60" s="100"/>
      <c r="E60" s="104"/>
      <c r="F60" s="100"/>
      <c r="G60" s="100">
        <v>0</v>
      </c>
      <c r="H60" s="49" t="e">
        <f t="shared" si="0"/>
        <v>#DIV/0!</v>
      </c>
    </row>
    <row r="61" spans="1:8" ht="32.25" customHeight="1" hidden="1">
      <c r="A61" s="9" t="s">
        <v>97</v>
      </c>
      <c r="B61" s="12" t="s">
        <v>98</v>
      </c>
      <c r="C61" s="101"/>
      <c r="D61" s="100"/>
      <c r="E61" s="104"/>
      <c r="F61" s="100"/>
      <c r="G61" s="100">
        <v>0</v>
      </c>
      <c r="H61" s="49" t="e">
        <f t="shared" si="0"/>
        <v>#DIV/0!</v>
      </c>
    </row>
    <row r="62" spans="1:8" ht="32.25" customHeight="1" hidden="1">
      <c r="A62" s="9" t="s">
        <v>99</v>
      </c>
      <c r="B62" s="12" t="s">
        <v>100</v>
      </c>
      <c r="C62" s="101"/>
      <c r="D62" s="100"/>
      <c r="E62" s="104"/>
      <c r="F62" s="100"/>
      <c r="G62" s="100">
        <v>0</v>
      </c>
      <c r="H62" s="49" t="e">
        <f t="shared" si="0"/>
        <v>#DIV/0!</v>
      </c>
    </row>
    <row r="63" spans="1:8" ht="32.25" customHeight="1" hidden="1">
      <c r="A63" s="9" t="s">
        <v>101</v>
      </c>
      <c r="B63" s="12" t="s">
        <v>102</v>
      </c>
      <c r="C63" s="101"/>
      <c r="D63" s="100"/>
      <c r="E63" s="104"/>
      <c r="F63" s="100"/>
      <c r="G63" s="100">
        <v>0</v>
      </c>
      <c r="H63" s="49" t="e">
        <f t="shared" si="0"/>
        <v>#DIV/0!</v>
      </c>
    </row>
    <row r="64" spans="1:8" ht="32.25" customHeight="1" hidden="1">
      <c r="A64" s="9" t="s">
        <v>103</v>
      </c>
      <c r="B64" s="12" t="s">
        <v>104</v>
      </c>
      <c r="C64" s="101"/>
      <c r="D64" s="100"/>
      <c r="E64" s="104"/>
      <c r="F64" s="100"/>
      <c r="G64" s="100">
        <v>0</v>
      </c>
      <c r="H64" s="49" t="e">
        <f t="shared" si="0"/>
        <v>#DIV/0!</v>
      </c>
    </row>
    <row r="65" spans="1:8" ht="35.25" customHeight="1" hidden="1">
      <c r="A65" s="9" t="s">
        <v>105</v>
      </c>
      <c r="B65" s="12" t="s">
        <v>106</v>
      </c>
      <c r="C65" s="101"/>
      <c r="D65" s="100"/>
      <c r="E65" s="104"/>
      <c r="F65" s="100"/>
      <c r="G65" s="100">
        <v>0</v>
      </c>
      <c r="H65" s="49" t="e">
        <f t="shared" si="0"/>
        <v>#DIV/0!</v>
      </c>
    </row>
    <row r="66" spans="1:8" ht="46.5" customHeight="1" hidden="1">
      <c r="A66" s="9" t="s">
        <v>9</v>
      </c>
      <c r="B66" s="10" t="s">
        <v>107</v>
      </c>
      <c r="C66" s="100"/>
      <c r="D66" s="100"/>
      <c r="E66" s="104"/>
      <c r="F66" s="100"/>
      <c r="G66" s="100">
        <v>0</v>
      </c>
      <c r="H66" s="49" t="e">
        <f t="shared" si="0"/>
        <v>#DIV/0!</v>
      </c>
    </row>
    <row r="67" spans="1:8" ht="31.5">
      <c r="A67" s="9" t="s">
        <v>108</v>
      </c>
      <c r="B67" s="10" t="s">
        <v>109</v>
      </c>
      <c r="C67" s="100">
        <v>0</v>
      </c>
      <c r="D67" s="100">
        <v>0</v>
      </c>
      <c r="E67" s="104"/>
      <c r="F67" s="100"/>
      <c r="G67" s="100">
        <v>0</v>
      </c>
      <c r="H67" s="49">
        <v>0</v>
      </c>
    </row>
    <row r="68" spans="1:8" ht="31.5" hidden="1">
      <c r="A68" s="9" t="s">
        <v>10</v>
      </c>
      <c r="B68" s="10" t="s">
        <v>110</v>
      </c>
      <c r="C68" s="100"/>
      <c r="D68" s="100"/>
      <c r="E68" s="104"/>
      <c r="F68" s="100"/>
      <c r="G68" s="100">
        <v>0</v>
      </c>
      <c r="H68" s="49" t="e">
        <f t="shared" si="0"/>
        <v>#DIV/0!</v>
      </c>
    </row>
    <row r="69" spans="1:8" s="5" customFormat="1" ht="15.75" hidden="1">
      <c r="A69" s="9" t="s">
        <v>111</v>
      </c>
      <c r="B69" s="10" t="s">
        <v>112</v>
      </c>
      <c r="C69" s="100"/>
      <c r="D69" s="100"/>
      <c r="E69" s="104"/>
      <c r="F69" s="100"/>
      <c r="G69" s="100">
        <v>0</v>
      </c>
      <c r="H69" s="49" t="e">
        <f t="shared" si="0"/>
        <v>#DIV/0!</v>
      </c>
    </row>
    <row r="70" spans="1:8" ht="15.75" hidden="1">
      <c r="A70" s="9" t="s">
        <v>113</v>
      </c>
      <c r="B70" s="10" t="s">
        <v>19</v>
      </c>
      <c r="C70" s="100"/>
      <c r="D70" s="100"/>
      <c r="E70" s="104"/>
      <c r="F70" s="100"/>
      <c r="G70" s="100">
        <v>0</v>
      </c>
      <c r="H70" s="49" t="e">
        <f t="shared" si="0"/>
        <v>#DIV/0!</v>
      </c>
    </row>
    <row r="71" spans="1:8" ht="30" customHeight="1" hidden="1">
      <c r="A71" s="9" t="s">
        <v>114</v>
      </c>
      <c r="B71" s="12" t="s">
        <v>52</v>
      </c>
      <c r="C71" s="101"/>
      <c r="D71" s="100"/>
      <c r="E71" s="104"/>
      <c r="F71" s="100"/>
      <c r="G71" s="100">
        <v>0</v>
      </c>
      <c r="H71" s="49" t="e">
        <f t="shared" si="0"/>
        <v>#DIV/0!</v>
      </c>
    </row>
    <row r="72" spans="1:8" ht="21.75" customHeight="1" hidden="1">
      <c r="A72" s="9" t="s">
        <v>115</v>
      </c>
      <c r="B72" s="12" t="s">
        <v>116</v>
      </c>
      <c r="C72" s="101"/>
      <c r="D72" s="100"/>
      <c r="E72" s="104"/>
      <c r="F72" s="100"/>
      <c r="G72" s="100">
        <v>395.728</v>
      </c>
      <c r="H72" s="49" t="e">
        <f t="shared" si="0"/>
        <v>#DIV/0!</v>
      </c>
    </row>
    <row r="73" spans="1:8" ht="36" customHeight="1">
      <c r="A73" s="9" t="s">
        <v>117</v>
      </c>
      <c r="B73" s="10" t="s">
        <v>118</v>
      </c>
      <c r="C73" s="100">
        <v>0</v>
      </c>
      <c r="D73" s="100">
        <v>0</v>
      </c>
      <c r="E73" s="104"/>
      <c r="F73" s="100"/>
      <c r="G73" s="100">
        <v>0</v>
      </c>
      <c r="H73" s="49">
        <v>0</v>
      </c>
    </row>
    <row r="74" spans="1:8" ht="31.5">
      <c r="A74" s="9" t="s">
        <v>119</v>
      </c>
      <c r="B74" s="10" t="s">
        <v>120</v>
      </c>
      <c r="C74" s="100">
        <v>18.8</v>
      </c>
      <c r="D74" s="100">
        <v>52.52</v>
      </c>
      <c r="E74" s="104"/>
      <c r="F74" s="100"/>
      <c r="G74" s="100">
        <v>70.036</v>
      </c>
      <c r="H74" s="49">
        <f aca="true" t="shared" si="1" ref="H74:H91">G74/D74</f>
        <v>1.3335110434120334</v>
      </c>
    </row>
    <row r="75" spans="1:8" ht="15.75" hidden="1">
      <c r="A75" s="9" t="s">
        <v>1</v>
      </c>
      <c r="B75" s="10" t="s">
        <v>121</v>
      </c>
      <c r="C75" s="100"/>
      <c r="D75" s="100"/>
      <c r="E75" s="104"/>
      <c r="F75" s="100"/>
      <c r="G75" s="100"/>
      <c r="H75" s="49" t="e">
        <f t="shared" si="1"/>
        <v>#DIV/0!</v>
      </c>
    </row>
    <row r="76" spans="1:8" ht="15.75" hidden="1">
      <c r="A76" s="9" t="s">
        <v>2</v>
      </c>
      <c r="B76" s="10" t="s">
        <v>122</v>
      </c>
      <c r="C76" s="100"/>
      <c r="D76" s="100"/>
      <c r="E76" s="104"/>
      <c r="F76" s="100"/>
      <c r="G76" s="100"/>
      <c r="H76" s="49" t="e">
        <f t="shared" si="1"/>
        <v>#DIV/0!</v>
      </c>
    </row>
    <row r="77" spans="1:8" ht="34.5" customHeight="1" hidden="1">
      <c r="A77" s="9" t="s">
        <v>3</v>
      </c>
      <c r="B77" s="13" t="s">
        <v>123</v>
      </c>
      <c r="C77" s="100"/>
      <c r="D77" s="100"/>
      <c r="E77" s="104"/>
      <c r="F77" s="100"/>
      <c r="G77" s="100"/>
      <c r="H77" s="49" t="e">
        <f t="shared" si="1"/>
        <v>#DIV/0!</v>
      </c>
    </row>
    <row r="78" spans="1:8" ht="31.5" customHeight="1">
      <c r="A78" s="9" t="s">
        <v>124</v>
      </c>
      <c r="B78" s="10" t="s">
        <v>125</v>
      </c>
      <c r="C78" s="100">
        <v>32.39</v>
      </c>
      <c r="D78" s="100">
        <v>10.17</v>
      </c>
      <c r="E78" s="100"/>
      <c r="F78" s="100"/>
      <c r="G78" s="100">
        <v>64.73</v>
      </c>
      <c r="H78" s="49">
        <f t="shared" si="1"/>
        <v>6.36479842674533</v>
      </c>
    </row>
    <row r="79" spans="1:8" ht="20.25" customHeight="1" hidden="1">
      <c r="A79" s="9" t="s">
        <v>126</v>
      </c>
      <c r="B79" s="43" t="s">
        <v>127</v>
      </c>
      <c r="C79" s="103"/>
      <c r="D79" s="100"/>
      <c r="E79" s="104"/>
      <c r="F79" s="100"/>
      <c r="G79" s="100"/>
      <c r="H79" s="49" t="e">
        <f t="shared" si="1"/>
        <v>#DIV/0!</v>
      </c>
    </row>
    <row r="80" spans="1:8" ht="18" customHeight="1" hidden="1">
      <c r="A80" s="9" t="s">
        <v>128</v>
      </c>
      <c r="B80" s="43" t="s">
        <v>129</v>
      </c>
      <c r="C80" s="103"/>
      <c r="D80" s="100"/>
      <c r="E80" s="104"/>
      <c r="F80" s="100"/>
      <c r="G80" s="100"/>
      <c r="H80" s="49" t="e">
        <f t="shared" si="1"/>
        <v>#DIV/0!</v>
      </c>
    </row>
    <row r="81" spans="1:8" s="4" customFormat="1" ht="15.75" hidden="1">
      <c r="A81" s="42" t="s">
        <v>126</v>
      </c>
      <c r="B81" s="14" t="s">
        <v>6</v>
      </c>
      <c r="C81" s="103"/>
      <c r="D81" s="100"/>
      <c r="E81" s="104"/>
      <c r="F81" s="100"/>
      <c r="G81" s="100"/>
      <c r="H81" s="49" t="e">
        <f t="shared" si="1"/>
        <v>#DIV/0!</v>
      </c>
    </row>
    <row r="82" spans="1:8" s="4" customFormat="1" ht="15.75">
      <c r="A82" s="9"/>
      <c r="B82" s="10" t="s">
        <v>130</v>
      </c>
      <c r="C82" s="100">
        <v>10975.606714999998</v>
      </c>
      <c r="D82" s="100">
        <v>13124.12878945</v>
      </c>
      <c r="E82" s="100">
        <v>31218.196337299996</v>
      </c>
      <c r="F82" s="100">
        <v>31218.196337299996</v>
      </c>
      <c r="G82" s="100">
        <v>12505.382684485103</v>
      </c>
      <c r="H82" s="49">
        <f t="shared" si="1"/>
        <v>0.9528543101876382</v>
      </c>
    </row>
    <row r="83" spans="1:8" ht="15.75">
      <c r="A83" s="9">
        <v>8</v>
      </c>
      <c r="B83" s="10" t="s">
        <v>4</v>
      </c>
      <c r="C83" s="100">
        <v>1.08194474422729</v>
      </c>
      <c r="D83" s="100">
        <v>9.772077221849225</v>
      </c>
      <c r="E83" s="100">
        <v>0</v>
      </c>
      <c r="F83" s="100">
        <v>0</v>
      </c>
      <c r="G83" s="100">
        <v>0</v>
      </c>
      <c r="H83" s="49">
        <f t="shared" si="1"/>
        <v>0</v>
      </c>
    </row>
    <row r="84" spans="1:8" ht="15.75">
      <c r="A84" s="9">
        <v>9</v>
      </c>
      <c r="B84" s="10" t="s">
        <v>131</v>
      </c>
      <c r="C84" s="100">
        <v>118.75</v>
      </c>
      <c r="D84" s="100">
        <v>1282.5</v>
      </c>
      <c r="E84" s="100"/>
      <c r="F84" s="100"/>
      <c r="G84" s="100">
        <v>0</v>
      </c>
      <c r="H84" s="49">
        <f t="shared" si="1"/>
        <v>0</v>
      </c>
    </row>
    <row r="85" spans="1:8" ht="63" hidden="1">
      <c r="A85" s="9" t="s">
        <v>16</v>
      </c>
      <c r="B85" s="10" t="s">
        <v>132</v>
      </c>
      <c r="C85" s="100"/>
      <c r="D85" s="100"/>
      <c r="E85" s="100"/>
      <c r="F85" s="100"/>
      <c r="G85" s="100"/>
      <c r="H85" s="49" t="e">
        <f t="shared" si="1"/>
        <v>#DIV/0!</v>
      </c>
    </row>
    <row r="86" spans="1:8" ht="30" customHeight="1" hidden="1">
      <c r="A86" s="42" t="s">
        <v>17</v>
      </c>
      <c r="B86" s="14" t="s">
        <v>133</v>
      </c>
      <c r="C86" s="103"/>
      <c r="D86" s="100"/>
      <c r="E86" s="100"/>
      <c r="F86" s="100"/>
      <c r="G86" s="100"/>
      <c r="H86" s="49" t="e">
        <f t="shared" si="1"/>
        <v>#DIV/0!</v>
      </c>
    </row>
    <row r="87" spans="1:8" ht="15.75" hidden="1">
      <c r="A87" s="9" t="s">
        <v>18</v>
      </c>
      <c r="B87" s="14" t="s">
        <v>134</v>
      </c>
      <c r="C87" s="103"/>
      <c r="D87" s="100"/>
      <c r="E87" s="104"/>
      <c r="F87" s="100"/>
      <c r="G87" s="100"/>
      <c r="H87" s="49" t="e">
        <f t="shared" si="1"/>
        <v>#DIV/0!</v>
      </c>
    </row>
    <row r="88" spans="1:8" ht="15.75" hidden="1">
      <c r="A88" s="9" t="s">
        <v>135</v>
      </c>
      <c r="B88" s="14" t="s">
        <v>136</v>
      </c>
      <c r="C88" s="103"/>
      <c r="D88" s="100"/>
      <c r="E88" s="104"/>
      <c r="F88" s="100"/>
      <c r="G88" s="100"/>
      <c r="H88" s="49" t="e">
        <f t="shared" si="1"/>
        <v>#DIV/0!</v>
      </c>
    </row>
    <row r="89" spans="1:8" ht="15.75" hidden="1">
      <c r="A89" s="44" t="s">
        <v>137</v>
      </c>
      <c r="B89" s="14" t="s">
        <v>138</v>
      </c>
      <c r="C89" s="103"/>
      <c r="D89" s="100"/>
      <c r="E89" s="100"/>
      <c r="F89" s="100"/>
      <c r="G89" s="100"/>
      <c r="H89" s="49" t="e">
        <f t="shared" si="1"/>
        <v>#DIV/0!</v>
      </c>
    </row>
    <row r="90" spans="1:8" s="4" customFormat="1" ht="15.75" hidden="1">
      <c r="A90" s="9" t="s">
        <v>139</v>
      </c>
      <c r="B90" s="14" t="s">
        <v>5</v>
      </c>
      <c r="C90" s="103"/>
      <c r="D90" s="100"/>
      <c r="E90" s="104"/>
      <c r="F90" s="100"/>
      <c r="G90" s="100"/>
      <c r="H90" s="49" t="e">
        <f t="shared" si="1"/>
        <v>#DIV/0!</v>
      </c>
    </row>
    <row r="91" spans="1:8" s="4" customFormat="1" ht="20.25" customHeight="1">
      <c r="A91" s="9">
        <v>10</v>
      </c>
      <c r="B91" s="10" t="s">
        <v>140</v>
      </c>
      <c r="C91" s="100">
        <v>11094.356714999998</v>
      </c>
      <c r="D91" s="100">
        <v>13501.86878945</v>
      </c>
      <c r="E91" s="100"/>
      <c r="F91" s="100"/>
      <c r="G91" s="100">
        <v>12505.382684485103</v>
      </c>
      <c r="H91" s="49">
        <f t="shared" si="1"/>
        <v>0.926196430990092</v>
      </c>
    </row>
    <row r="92" spans="1:8" ht="31.5" hidden="1">
      <c r="A92" s="8">
        <v>11</v>
      </c>
      <c r="B92" s="15" t="s">
        <v>144</v>
      </c>
      <c r="C92" s="15"/>
      <c r="D92" s="16">
        <v>499.4</v>
      </c>
      <c r="E92" s="25"/>
      <c r="F92" s="16"/>
      <c r="G92" s="11"/>
      <c r="H92" s="11" t="e">
        <f>D93-#REF!</f>
        <v>#REF!</v>
      </c>
    </row>
    <row r="93" spans="1:8" ht="15.75" hidden="1">
      <c r="A93" s="17">
        <v>12</v>
      </c>
      <c r="B93" s="15" t="s">
        <v>7</v>
      </c>
      <c r="C93" s="15"/>
      <c r="D93" s="9">
        <f>ROUND(D91/D92,2)</f>
        <v>27.04</v>
      </c>
      <c r="E93" s="11" t="e">
        <f>ROUND(E91/E92,2)</f>
        <v>#DIV/0!</v>
      </c>
      <c r="F93" s="11" t="e">
        <f>ROUND(F91/F92,2)</f>
        <v>#DIV/0!</v>
      </c>
      <c r="G93" s="11"/>
      <c r="H93" s="11" t="e">
        <f>D94-#REF!</f>
        <v>#REF!</v>
      </c>
    </row>
    <row r="94" spans="1:8" ht="15.75" hidden="1">
      <c r="A94" s="17"/>
      <c r="B94" s="18" t="s">
        <v>141</v>
      </c>
      <c r="C94" s="18"/>
      <c r="D94" s="9">
        <f>ROUND(D93*1.18,2)</f>
        <v>31.91</v>
      </c>
      <c r="E94" s="11" t="e">
        <f>ROUND(E93*1.18,2)</f>
        <v>#DIV/0!</v>
      </c>
      <c r="F94" s="11" t="e">
        <f>ROUND(F93*1.18,2)</f>
        <v>#DIV/0!</v>
      </c>
      <c r="G94" s="24"/>
      <c r="H94" s="11" t="e">
        <f>D95-#REF!</f>
        <v>#REF!</v>
      </c>
    </row>
    <row r="95" spans="1:8" ht="32.25" hidden="1" thickBot="1">
      <c r="A95" s="19"/>
      <c r="B95" s="21" t="s">
        <v>143</v>
      </c>
      <c r="C95" s="21"/>
      <c r="D95" s="9">
        <v>31.51</v>
      </c>
      <c r="E95" s="26"/>
      <c r="F95" s="24"/>
      <c r="G95" s="6"/>
      <c r="H95" s="11" t="e">
        <f>D96-#REF!</f>
        <v>#REF!</v>
      </c>
    </row>
    <row r="96" spans="2:6" ht="16.5" hidden="1" thickBot="1">
      <c r="B96" s="20" t="s">
        <v>142</v>
      </c>
      <c r="C96" s="21"/>
      <c r="D96" s="9"/>
      <c r="E96" s="27"/>
      <c r="F96" s="6"/>
    </row>
    <row r="98" spans="2:8" ht="12.75">
      <c r="B98" s="76" t="s">
        <v>203</v>
      </c>
      <c r="C98" s="76"/>
      <c r="D98" s="76"/>
      <c r="E98" s="78"/>
      <c r="F98" s="76"/>
      <c r="G98" s="76"/>
      <c r="H98" s="76"/>
    </row>
    <row r="99" spans="2:8" ht="12.75">
      <c r="B99" s="76"/>
      <c r="C99" s="76"/>
      <c r="D99" s="76"/>
      <c r="E99" s="78"/>
      <c r="F99" s="76"/>
      <c r="G99" s="76"/>
      <c r="H99" s="76"/>
    </row>
    <row r="103" spans="7:8" ht="12.75">
      <c r="G103" s="2"/>
      <c r="H103" s="2"/>
    </row>
    <row r="104" spans="5:6" ht="12.75">
      <c r="E104" s="2">
        <f>E91-E102</f>
        <v>0</v>
      </c>
      <c r="F104" s="2">
        <f>F91-F102</f>
        <v>0</v>
      </c>
    </row>
  </sheetData>
  <sheetProtection/>
  <mergeCells count="11">
    <mergeCell ref="D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2"/>
  <sheetViews>
    <sheetView zoomScale="75" zoomScaleNormal="75" zoomScalePageLayoutView="0" workbookViewId="0" topLeftCell="A1">
      <pane ySplit="6" topLeftCell="A127" activePane="bottomLeft" state="frozen"/>
      <selection pane="topLeft" activeCell="A1" sqref="A1"/>
      <selection pane="bottomLeft" activeCell="J141" sqref="J141"/>
    </sheetView>
  </sheetViews>
  <sheetFormatPr defaultColWidth="9.140625" defaultRowHeight="12.75"/>
  <cols>
    <col min="1" max="1" width="11.28125" style="105" customWidth="1"/>
    <col min="2" max="2" width="59.7109375" style="105" customWidth="1"/>
    <col min="3" max="3" width="13.28125" style="105" customWidth="1"/>
    <col min="4" max="4" width="14.8515625" style="88" customWidth="1"/>
    <col min="5" max="6" width="14.28125" style="105" customWidth="1"/>
  </cols>
  <sheetData>
    <row r="1" spans="3:6" ht="66" customHeight="1">
      <c r="C1" s="156" t="s">
        <v>365</v>
      </c>
      <c r="D1" s="157"/>
      <c r="E1" s="157"/>
      <c r="F1" s="157"/>
    </row>
    <row r="2" spans="1:7" ht="46.5" customHeight="1">
      <c r="A2" s="159" t="s">
        <v>343</v>
      </c>
      <c r="B2" s="159"/>
      <c r="C2" s="159"/>
      <c r="D2" s="159"/>
      <c r="E2" s="159"/>
      <c r="F2" s="159"/>
      <c r="G2" s="125" t="s">
        <v>350</v>
      </c>
    </row>
    <row r="3" spans="1:6" ht="12.75">
      <c r="A3" s="118"/>
      <c r="B3" s="118"/>
      <c r="C3" s="118"/>
      <c r="D3" s="118"/>
      <c r="E3" s="118"/>
      <c r="F3" s="118" t="s">
        <v>344</v>
      </c>
    </row>
    <row r="4" spans="1:6" ht="12.75" customHeight="1">
      <c r="A4" s="160" t="s">
        <v>149</v>
      </c>
      <c r="B4" s="160" t="s">
        <v>0</v>
      </c>
      <c r="C4" s="158" t="s">
        <v>345</v>
      </c>
      <c r="D4" s="158" t="s">
        <v>346</v>
      </c>
      <c r="E4" s="158" t="s">
        <v>347</v>
      </c>
      <c r="F4" s="158"/>
    </row>
    <row r="5" spans="1:6" ht="38.25">
      <c r="A5" s="160"/>
      <c r="B5" s="160"/>
      <c r="C5" s="158"/>
      <c r="D5" s="158"/>
      <c r="E5" s="106" t="s">
        <v>348</v>
      </c>
      <c r="F5" s="106" t="s">
        <v>349</v>
      </c>
    </row>
    <row r="6" spans="1:6" ht="12.75">
      <c r="A6" s="160"/>
      <c r="B6" s="160"/>
      <c r="C6" s="160"/>
      <c r="D6" s="160"/>
      <c r="E6" s="160"/>
      <c r="F6" s="160"/>
    </row>
    <row r="7" spans="1:6" ht="12.75">
      <c r="A7" s="107">
        <v>1</v>
      </c>
      <c r="B7" s="107">
        <v>2</v>
      </c>
      <c r="C7" s="108"/>
      <c r="D7" s="108"/>
      <c r="E7" s="108"/>
      <c r="F7" s="108"/>
    </row>
    <row r="8" spans="1:6" ht="31.5">
      <c r="A8" s="107"/>
      <c r="B8" s="109" t="s">
        <v>366</v>
      </c>
      <c r="C8" s="108"/>
      <c r="D8" s="108"/>
      <c r="E8" s="108"/>
      <c r="F8" s="108"/>
    </row>
    <row r="9" spans="1:6" ht="31.5">
      <c r="A9" s="84" t="s">
        <v>152</v>
      </c>
      <c r="B9" s="15" t="s">
        <v>204</v>
      </c>
      <c r="C9" s="80">
        <v>7689.034944120001</v>
      </c>
      <c r="D9" s="80">
        <v>7168.94354172604</v>
      </c>
      <c r="E9" s="80">
        <v>3485.5223353128</v>
      </c>
      <c r="F9" s="80">
        <v>3683.4212064132407</v>
      </c>
    </row>
    <row r="10" spans="1:6" ht="31.5">
      <c r="A10" s="31" t="s">
        <v>20</v>
      </c>
      <c r="B10" s="23" t="s">
        <v>205</v>
      </c>
      <c r="C10" s="32">
        <v>0</v>
      </c>
      <c r="D10" s="32">
        <v>0</v>
      </c>
      <c r="E10" s="32">
        <v>0</v>
      </c>
      <c r="F10" s="32">
        <v>0</v>
      </c>
    </row>
    <row r="11" spans="1:6" ht="47.25">
      <c r="A11" s="31" t="s">
        <v>21</v>
      </c>
      <c r="B11" s="23" t="s">
        <v>206</v>
      </c>
      <c r="C11" s="32">
        <v>780.10494412</v>
      </c>
      <c r="D11" s="32">
        <v>677.28390542124</v>
      </c>
      <c r="E11" s="32">
        <v>326.71678987999996</v>
      </c>
      <c r="F11" s="32">
        <v>350.56711554123996</v>
      </c>
    </row>
    <row r="12" spans="1:6" ht="15.75">
      <c r="A12" s="31"/>
      <c r="B12" s="23" t="s">
        <v>207</v>
      </c>
      <c r="C12" s="32"/>
      <c r="D12" s="32"/>
      <c r="E12" s="32"/>
      <c r="F12" s="32"/>
    </row>
    <row r="13" spans="1:6" ht="31.5">
      <c r="A13" s="84" t="s">
        <v>25</v>
      </c>
      <c r="B13" s="15" t="s">
        <v>208</v>
      </c>
      <c r="C13" s="80">
        <v>780.10494412</v>
      </c>
      <c r="D13" s="80">
        <v>677.28390542124</v>
      </c>
      <c r="E13" s="80">
        <v>326.71678987999996</v>
      </c>
      <c r="F13" s="80">
        <v>350.56711554123996</v>
      </c>
    </row>
    <row r="14" spans="1:6" ht="15.75">
      <c r="A14" s="84" t="s">
        <v>27</v>
      </c>
      <c r="B14" s="15" t="s">
        <v>209</v>
      </c>
      <c r="C14" s="80">
        <v>780.10494412</v>
      </c>
      <c r="D14" s="80">
        <v>677.28390542124</v>
      </c>
      <c r="E14" s="80">
        <v>326.71678987999996</v>
      </c>
      <c r="F14" s="80">
        <v>350.56711554123996</v>
      </c>
    </row>
    <row r="15" spans="1:6" ht="31.5">
      <c r="A15" s="31"/>
      <c r="B15" s="23" t="s">
        <v>210</v>
      </c>
      <c r="C15" s="81">
        <v>218.75</v>
      </c>
      <c r="D15" s="81">
        <v>192.25399999999996</v>
      </c>
      <c r="E15" s="81">
        <v>96.12699999999998</v>
      </c>
      <c r="F15" s="81">
        <v>96.12699999999998</v>
      </c>
    </row>
    <row r="16" spans="1:6" ht="31.5">
      <c r="A16" s="31"/>
      <c r="B16" s="23" t="s">
        <v>211</v>
      </c>
      <c r="C16" s="82">
        <v>2.38058</v>
      </c>
      <c r="D16" s="82">
        <v>2.39267733</v>
      </c>
      <c r="E16" s="82">
        <v>2.30842</v>
      </c>
      <c r="F16" s="82">
        <v>2.47693466</v>
      </c>
    </row>
    <row r="17" spans="1:6" ht="31.5">
      <c r="A17" s="31"/>
      <c r="B17" s="23" t="s">
        <v>212</v>
      </c>
      <c r="C17" s="81">
        <v>75.996</v>
      </c>
      <c r="D17" s="81">
        <v>64.492</v>
      </c>
      <c r="E17" s="81">
        <v>32.246</v>
      </c>
      <c r="F17" s="81">
        <v>32.246</v>
      </c>
    </row>
    <row r="18" spans="1:6" ht="31.5">
      <c r="A18" s="31"/>
      <c r="B18" s="23" t="s">
        <v>213</v>
      </c>
      <c r="C18" s="82">
        <v>3.41272</v>
      </c>
      <c r="D18" s="82">
        <v>3.369132885</v>
      </c>
      <c r="E18" s="82">
        <v>3.25049</v>
      </c>
      <c r="F18" s="82">
        <v>3.48777577</v>
      </c>
    </row>
    <row r="19" spans="1:6" ht="31.5">
      <c r="A19" s="84" t="s">
        <v>214</v>
      </c>
      <c r="B19" s="15" t="s">
        <v>215</v>
      </c>
      <c r="C19" s="80">
        <v>0</v>
      </c>
      <c r="D19" s="80">
        <v>0</v>
      </c>
      <c r="E19" s="80">
        <v>0</v>
      </c>
      <c r="F19" s="80">
        <v>0</v>
      </c>
    </row>
    <row r="20" spans="1:6" ht="31.5">
      <c r="A20" s="31" t="s">
        <v>33</v>
      </c>
      <c r="B20" s="23" t="s">
        <v>216</v>
      </c>
      <c r="C20" s="32">
        <v>0</v>
      </c>
      <c r="D20" s="32">
        <v>0</v>
      </c>
      <c r="E20" s="32">
        <v>0</v>
      </c>
      <c r="F20" s="32">
        <v>0</v>
      </c>
    </row>
    <row r="21" spans="1:6" ht="31.5">
      <c r="A21" s="31" t="s">
        <v>35</v>
      </c>
      <c r="B21" s="23" t="s">
        <v>217</v>
      </c>
      <c r="C21" s="32">
        <v>0</v>
      </c>
      <c r="D21" s="32">
        <v>6.8160213</v>
      </c>
      <c r="E21" s="32">
        <v>3.2810103</v>
      </c>
      <c r="F21" s="32">
        <v>3.535011</v>
      </c>
    </row>
    <row r="22" spans="1:6" ht="15.75">
      <c r="A22" s="31"/>
      <c r="B22" s="23" t="s">
        <v>218</v>
      </c>
      <c r="C22" s="32">
        <v>0</v>
      </c>
      <c r="D22" s="32">
        <v>4.87</v>
      </c>
      <c r="E22" s="32">
        <v>2.43</v>
      </c>
      <c r="F22" s="32">
        <v>2.44</v>
      </c>
    </row>
    <row r="23" spans="1:6" ht="15.75">
      <c r="A23" s="31"/>
      <c r="B23" s="23" t="s">
        <v>219</v>
      </c>
      <c r="C23" s="32">
        <v>0</v>
      </c>
      <c r="D23" s="32">
        <v>1399.5936960985628</v>
      </c>
      <c r="E23" s="81">
        <v>1350.21</v>
      </c>
      <c r="F23" s="81">
        <v>1448.775</v>
      </c>
    </row>
    <row r="24" spans="1:6" ht="78.75">
      <c r="A24" s="31" t="s">
        <v>42</v>
      </c>
      <c r="B24" s="23" t="s">
        <v>220</v>
      </c>
      <c r="C24" s="32">
        <v>0</v>
      </c>
      <c r="D24" s="32">
        <v>0</v>
      </c>
      <c r="E24" s="32">
        <v>0</v>
      </c>
      <c r="F24" s="32">
        <v>0</v>
      </c>
    </row>
    <row r="25" spans="1:6" ht="31.5">
      <c r="A25" s="31" t="s">
        <v>44</v>
      </c>
      <c r="B25" s="23" t="s">
        <v>221</v>
      </c>
      <c r="C25" s="32">
        <v>4735.84</v>
      </c>
      <c r="D25" s="32">
        <v>4405.766904</v>
      </c>
      <c r="E25" s="32">
        <v>2142.484344</v>
      </c>
      <c r="F25" s="32">
        <v>2263.2825600000006</v>
      </c>
    </row>
    <row r="26" spans="1:6" ht="15.75">
      <c r="A26" s="31"/>
      <c r="B26" s="23" t="s">
        <v>11</v>
      </c>
      <c r="C26" s="32">
        <v>29</v>
      </c>
      <c r="D26" s="32">
        <v>26</v>
      </c>
      <c r="E26" s="32">
        <v>26</v>
      </c>
      <c r="F26" s="32">
        <v>26</v>
      </c>
    </row>
    <row r="27" spans="1:6" ht="15.75">
      <c r="A27" s="31"/>
      <c r="B27" s="23" t="s">
        <v>13</v>
      </c>
      <c r="C27" s="32">
        <v>2.24</v>
      </c>
      <c r="D27" s="32">
        <v>2.269230769230769</v>
      </c>
      <c r="E27" s="32">
        <v>2.269230769230769</v>
      </c>
      <c r="F27" s="32">
        <v>2.269230769230769</v>
      </c>
    </row>
    <row r="28" spans="1:6" ht="31.5">
      <c r="A28" s="31"/>
      <c r="B28" s="23" t="s">
        <v>222</v>
      </c>
      <c r="C28" s="32">
        <v>4741.4</v>
      </c>
      <c r="D28" s="32"/>
      <c r="E28" s="110" t="s">
        <v>351</v>
      </c>
      <c r="F28" s="32">
        <v>5040</v>
      </c>
    </row>
    <row r="29" spans="1:6" ht="15.75">
      <c r="A29" s="31"/>
      <c r="B29" s="23" t="s">
        <v>50</v>
      </c>
      <c r="C29" s="83">
        <v>13609</v>
      </c>
      <c r="D29" s="83">
        <v>14121.04776923077</v>
      </c>
      <c r="E29" s="83">
        <v>13733.874</v>
      </c>
      <c r="F29" s="83">
        <v>14508.221538461541</v>
      </c>
    </row>
    <row r="30" spans="1:6" ht="15.75">
      <c r="A30" s="31" t="s">
        <v>51</v>
      </c>
      <c r="B30" s="23" t="s">
        <v>224</v>
      </c>
      <c r="C30" s="32">
        <v>1430.22</v>
      </c>
      <c r="D30" s="32">
        <v>1330.541605008</v>
      </c>
      <c r="E30" s="32">
        <v>647.030271888</v>
      </c>
      <c r="F30" s="32">
        <v>683.5113331200001</v>
      </c>
    </row>
    <row r="31" spans="1:6" ht="15.75">
      <c r="A31" s="31"/>
      <c r="B31" s="23" t="s">
        <v>54</v>
      </c>
      <c r="C31" s="32">
        <v>30.2</v>
      </c>
      <c r="D31" s="32">
        <v>30.2</v>
      </c>
      <c r="E31" s="32">
        <v>30.2</v>
      </c>
      <c r="F31" s="32">
        <v>30.2</v>
      </c>
    </row>
    <row r="32" spans="1:6" ht="15.75">
      <c r="A32" s="84" t="s">
        <v>55</v>
      </c>
      <c r="B32" s="15" t="s">
        <v>225</v>
      </c>
      <c r="C32" s="80">
        <v>742.87</v>
      </c>
      <c r="D32" s="80">
        <v>748.5351059968</v>
      </c>
      <c r="E32" s="80">
        <v>366.00991924479996</v>
      </c>
      <c r="F32" s="80">
        <v>382.52518675199997</v>
      </c>
    </row>
    <row r="33" spans="1:6" ht="15.75">
      <c r="A33" s="31"/>
      <c r="B33" s="23" t="s">
        <v>207</v>
      </c>
      <c r="C33" s="32"/>
      <c r="D33" s="32"/>
      <c r="E33" s="32"/>
      <c r="F33" s="32"/>
    </row>
    <row r="34" spans="1:6" ht="15.75">
      <c r="A34" s="31" t="s">
        <v>226</v>
      </c>
      <c r="B34" s="23" t="s">
        <v>227</v>
      </c>
      <c r="C34" s="32">
        <v>447.35</v>
      </c>
      <c r="D34" s="32">
        <v>462.8280384</v>
      </c>
      <c r="E34" s="32">
        <v>225.0690624</v>
      </c>
      <c r="F34" s="32">
        <v>237.75897600000002</v>
      </c>
    </row>
    <row r="35" spans="1:6" ht="15.75">
      <c r="A35" s="31"/>
      <c r="B35" s="23" t="s">
        <v>11</v>
      </c>
      <c r="C35" s="32">
        <v>1</v>
      </c>
      <c r="D35" s="32">
        <v>1</v>
      </c>
      <c r="E35" s="32">
        <v>1</v>
      </c>
      <c r="F35" s="32">
        <v>1</v>
      </c>
    </row>
    <row r="36" spans="1:6" ht="15.75">
      <c r="A36" s="31"/>
      <c r="B36" s="23" t="s">
        <v>50</v>
      </c>
      <c r="C36" s="83">
        <v>37279</v>
      </c>
      <c r="D36" s="83">
        <v>38569.00320000001</v>
      </c>
      <c r="E36" s="83">
        <v>37511.5104</v>
      </c>
      <c r="F36" s="83">
        <v>39626.49600000001</v>
      </c>
    </row>
    <row r="37" spans="1:6" ht="15.75">
      <c r="A37" s="31" t="s">
        <v>228</v>
      </c>
      <c r="B37" s="23" t="s">
        <v>224</v>
      </c>
      <c r="C37" s="32">
        <v>135.1</v>
      </c>
      <c r="D37" s="32">
        <v>139.7740675968</v>
      </c>
      <c r="E37" s="32">
        <v>67.9708568448</v>
      </c>
      <c r="F37" s="32">
        <v>71.803210752</v>
      </c>
    </row>
    <row r="38" spans="1:6" ht="31.5">
      <c r="A38" s="31" t="s">
        <v>229</v>
      </c>
      <c r="B38" s="23" t="s">
        <v>230</v>
      </c>
      <c r="C38" s="32">
        <v>0</v>
      </c>
      <c r="D38" s="32">
        <v>0</v>
      </c>
      <c r="E38" s="32">
        <v>0</v>
      </c>
      <c r="F38" s="32">
        <v>0</v>
      </c>
    </row>
    <row r="39" spans="1:6" ht="31.5">
      <c r="A39" s="31" t="s">
        <v>231</v>
      </c>
      <c r="B39" s="23" t="s">
        <v>232</v>
      </c>
      <c r="C39" s="32">
        <v>143.7</v>
      </c>
      <c r="D39" s="32">
        <v>135.379</v>
      </c>
      <c r="E39" s="32">
        <v>67.69</v>
      </c>
      <c r="F39" s="32">
        <v>67.689</v>
      </c>
    </row>
    <row r="40" spans="1:6" ht="31.5">
      <c r="A40" s="31" t="s">
        <v>233</v>
      </c>
      <c r="B40" s="23" t="s">
        <v>234</v>
      </c>
      <c r="C40" s="32">
        <v>0</v>
      </c>
      <c r="D40" s="32">
        <v>0</v>
      </c>
      <c r="E40" s="32">
        <v>0</v>
      </c>
      <c r="F40" s="32">
        <v>0</v>
      </c>
    </row>
    <row r="41" spans="1:6" ht="15.75">
      <c r="A41" s="31" t="s">
        <v>235</v>
      </c>
      <c r="B41" s="23" t="s">
        <v>236</v>
      </c>
      <c r="C41" s="32">
        <v>16.72</v>
      </c>
      <c r="D41" s="32">
        <v>10.554</v>
      </c>
      <c r="E41" s="32">
        <v>5.28</v>
      </c>
      <c r="F41" s="32">
        <v>5.274</v>
      </c>
    </row>
    <row r="42" spans="1:6" ht="15.75">
      <c r="A42" s="31"/>
      <c r="B42" s="23" t="s">
        <v>207</v>
      </c>
      <c r="C42" s="32"/>
      <c r="D42" s="32"/>
      <c r="E42" s="32"/>
      <c r="F42" s="32"/>
    </row>
    <row r="43" spans="1:6" ht="31.5">
      <c r="A43" s="31" t="s">
        <v>237</v>
      </c>
      <c r="B43" s="23" t="s">
        <v>238</v>
      </c>
      <c r="C43" s="32"/>
      <c r="D43" s="32">
        <v>10.554</v>
      </c>
      <c r="E43" s="32">
        <v>5.28</v>
      </c>
      <c r="F43" s="32">
        <v>5.274</v>
      </c>
    </row>
    <row r="44" spans="1:6" ht="15.75">
      <c r="A44" s="31" t="s">
        <v>66</v>
      </c>
      <c r="B44" s="23" t="s">
        <v>239</v>
      </c>
      <c r="C44" s="32">
        <v>0</v>
      </c>
      <c r="D44" s="32">
        <v>0</v>
      </c>
      <c r="E44" s="32">
        <v>0</v>
      </c>
      <c r="F44" s="32">
        <v>0</v>
      </c>
    </row>
    <row r="45" spans="1:6" ht="15.75">
      <c r="A45" s="31"/>
      <c r="B45" s="23" t="s">
        <v>207</v>
      </c>
      <c r="C45" s="32"/>
      <c r="D45" s="32"/>
      <c r="E45" s="32"/>
      <c r="F45" s="32"/>
    </row>
    <row r="46" spans="1:6" ht="47.25">
      <c r="A46" s="31" t="s">
        <v>240</v>
      </c>
      <c r="B46" s="23" t="s">
        <v>241</v>
      </c>
      <c r="C46" s="32">
        <v>0</v>
      </c>
      <c r="D46" s="32">
        <v>0</v>
      </c>
      <c r="E46" s="32">
        <v>0</v>
      </c>
      <c r="F46" s="32">
        <v>0</v>
      </c>
    </row>
    <row r="47" spans="1:6" ht="15.75">
      <c r="A47" s="84" t="s">
        <v>68</v>
      </c>
      <c r="B47" s="15" t="s">
        <v>242</v>
      </c>
      <c r="C47" s="80">
        <v>5627.02</v>
      </c>
      <c r="D47" s="80">
        <v>6271.420231785601</v>
      </c>
      <c r="E47" s="80">
        <v>3332.7935194016</v>
      </c>
      <c r="F47" s="80">
        <v>2938.6267123840003</v>
      </c>
    </row>
    <row r="48" spans="1:6" ht="47.25">
      <c r="A48" s="31" t="s">
        <v>70</v>
      </c>
      <c r="B48" s="23" t="s">
        <v>243</v>
      </c>
      <c r="C48" s="32">
        <v>734.2</v>
      </c>
      <c r="D48" s="32">
        <v>1382</v>
      </c>
      <c r="E48" s="32">
        <v>691</v>
      </c>
      <c r="F48" s="32">
        <v>691</v>
      </c>
    </row>
    <row r="49" spans="1:6" ht="15.75">
      <c r="A49" s="31"/>
      <c r="B49" s="23" t="s">
        <v>207</v>
      </c>
      <c r="C49" s="32"/>
      <c r="D49" s="32"/>
      <c r="E49" s="32"/>
      <c r="F49" s="32"/>
    </row>
    <row r="50" spans="1:6" ht="47.25">
      <c r="A50" s="31" t="s">
        <v>72</v>
      </c>
      <c r="B50" s="23" t="s">
        <v>244</v>
      </c>
      <c r="C50" s="32">
        <v>204.6</v>
      </c>
      <c r="D50" s="32">
        <v>768.8</v>
      </c>
      <c r="E50" s="32">
        <v>384.4</v>
      </c>
      <c r="F50" s="32">
        <v>384.4</v>
      </c>
    </row>
    <row r="51" spans="1:6" ht="15.75">
      <c r="A51" s="31" t="s">
        <v>74</v>
      </c>
      <c r="B51" s="23" t="s">
        <v>245</v>
      </c>
      <c r="C51" s="32">
        <v>529.6</v>
      </c>
      <c r="D51" s="32">
        <v>613.2</v>
      </c>
      <c r="E51" s="32">
        <v>306.6</v>
      </c>
      <c r="F51" s="32">
        <v>306.6</v>
      </c>
    </row>
    <row r="52" spans="1:6" ht="78.75">
      <c r="A52" s="31" t="s">
        <v>82</v>
      </c>
      <c r="B52" s="23" t="s">
        <v>246</v>
      </c>
      <c r="C52" s="32">
        <v>0</v>
      </c>
      <c r="D52" s="32">
        <v>0</v>
      </c>
      <c r="E52" s="32">
        <v>0</v>
      </c>
      <c r="F52" s="32">
        <v>0</v>
      </c>
    </row>
    <row r="53" spans="1:6" ht="47.25">
      <c r="A53" s="31" t="s">
        <v>87</v>
      </c>
      <c r="B53" s="23" t="s">
        <v>247</v>
      </c>
      <c r="C53" s="32">
        <v>871.72</v>
      </c>
      <c r="D53" s="32">
        <v>729.148</v>
      </c>
      <c r="E53" s="32">
        <v>618.6909999999999</v>
      </c>
      <c r="F53" s="32">
        <v>110.45700000000011</v>
      </c>
    </row>
    <row r="54" spans="1:6" ht="31.5">
      <c r="A54" s="31" t="s">
        <v>82</v>
      </c>
      <c r="B54" s="23" t="s">
        <v>248</v>
      </c>
      <c r="C54" s="32">
        <v>3088.4</v>
      </c>
      <c r="D54" s="32">
        <v>3195.2935728</v>
      </c>
      <c r="E54" s="32">
        <v>1553.8421808</v>
      </c>
      <c r="F54" s="32">
        <v>1641.451392</v>
      </c>
    </row>
    <row r="55" spans="1:6" ht="15.75">
      <c r="A55" s="31"/>
      <c r="B55" s="23" t="s">
        <v>11</v>
      </c>
      <c r="C55" s="32">
        <v>16</v>
      </c>
      <c r="D55" s="32">
        <v>16</v>
      </c>
      <c r="E55" s="32">
        <v>16</v>
      </c>
      <c r="F55" s="32">
        <v>16</v>
      </c>
    </row>
    <row r="56" spans="1:6" ht="15.75">
      <c r="A56" s="31"/>
      <c r="B56" s="23" t="s">
        <v>249</v>
      </c>
      <c r="C56" s="83">
        <v>16085</v>
      </c>
      <c r="D56" s="83">
        <v>16642.154025</v>
      </c>
      <c r="E56" s="83">
        <v>16185.856050000002</v>
      </c>
      <c r="F56" s="83">
        <v>17098.451999999997</v>
      </c>
    </row>
    <row r="57" spans="1:6" ht="15.75">
      <c r="A57" s="31" t="s">
        <v>87</v>
      </c>
      <c r="B57" s="23" t="s">
        <v>224</v>
      </c>
      <c r="C57" s="32">
        <v>932.7</v>
      </c>
      <c r="D57" s="32">
        <v>964.9786589856001</v>
      </c>
      <c r="E57" s="32">
        <v>469.2603386016</v>
      </c>
      <c r="F57" s="32">
        <v>495.718320384</v>
      </c>
    </row>
    <row r="58" spans="1:6" ht="31.5">
      <c r="A58" s="31" t="s">
        <v>176</v>
      </c>
      <c r="B58" s="23" t="s">
        <v>250</v>
      </c>
      <c r="C58" s="32">
        <v>0</v>
      </c>
      <c r="D58" s="32">
        <v>0</v>
      </c>
      <c r="E58" s="32">
        <v>0</v>
      </c>
      <c r="F58" s="32">
        <v>0</v>
      </c>
    </row>
    <row r="59" spans="1:6" ht="15.75">
      <c r="A59" s="31" t="s">
        <v>251</v>
      </c>
      <c r="B59" s="23" t="s">
        <v>252</v>
      </c>
      <c r="C59" s="32">
        <v>0</v>
      </c>
      <c r="D59" s="32">
        <v>0</v>
      </c>
      <c r="E59" s="32">
        <v>0</v>
      </c>
      <c r="F59" s="32">
        <v>0</v>
      </c>
    </row>
    <row r="60" spans="1:6" ht="15.75">
      <c r="A60" s="84" t="s">
        <v>88</v>
      </c>
      <c r="B60" s="15" t="s">
        <v>177</v>
      </c>
      <c r="C60" s="80">
        <v>9441.87</v>
      </c>
      <c r="D60" s="80">
        <v>9594.307256805394</v>
      </c>
      <c r="E60" s="80">
        <v>4697.308238126584</v>
      </c>
      <c r="F60" s="80">
        <v>4896.99901867881</v>
      </c>
    </row>
    <row r="61" spans="1:6" ht="110.25">
      <c r="A61" s="31" t="s">
        <v>8</v>
      </c>
      <c r="B61" s="23" t="s">
        <v>253</v>
      </c>
      <c r="C61" s="32">
        <v>77.1</v>
      </c>
      <c r="D61" s="32">
        <v>120.21839999999997</v>
      </c>
      <c r="E61" s="32">
        <v>60.109199999999994</v>
      </c>
      <c r="F61" s="32">
        <v>60.10919999999999</v>
      </c>
    </row>
    <row r="62" spans="1:6" ht="63">
      <c r="A62" s="31" t="s">
        <v>9</v>
      </c>
      <c r="B62" s="23" t="s">
        <v>254</v>
      </c>
      <c r="C62" s="32">
        <v>18.4</v>
      </c>
      <c r="D62" s="32">
        <v>458.84879999999987</v>
      </c>
      <c r="E62" s="32">
        <v>229.42439999999996</v>
      </c>
      <c r="F62" s="32">
        <v>229.4243999999999</v>
      </c>
    </row>
    <row r="63" spans="1:6" ht="31.5">
      <c r="A63" s="31" t="s">
        <v>15</v>
      </c>
      <c r="B63" s="23" t="s">
        <v>255</v>
      </c>
      <c r="C63" s="32">
        <v>3835.27</v>
      </c>
      <c r="D63" s="32">
        <v>3752.6042580923067</v>
      </c>
      <c r="E63" s="32">
        <v>1824.8572943999998</v>
      </c>
      <c r="F63" s="32">
        <v>1927.746963692307</v>
      </c>
    </row>
    <row r="64" spans="1:6" ht="15.75">
      <c r="A64" s="31"/>
      <c r="B64" s="23" t="s">
        <v>11</v>
      </c>
      <c r="C64" s="32">
        <v>11.47</v>
      </c>
      <c r="D64" s="32">
        <v>10.846153846153843</v>
      </c>
      <c r="E64" s="32">
        <v>10.846153846153845</v>
      </c>
      <c r="F64" s="32">
        <v>10.846153846153843</v>
      </c>
    </row>
    <row r="65" spans="1:6" ht="15.75">
      <c r="A65" s="31"/>
      <c r="B65" s="23" t="s">
        <v>50</v>
      </c>
      <c r="C65" s="83">
        <v>27864.501598372568</v>
      </c>
      <c r="D65" s="83">
        <v>28832.06581276596</v>
      </c>
      <c r="E65" s="83">
        <v>28041.54234893617</v>
      </c>
      <c r="F65" s="83">
        <v>29622.589276595743</v>
      </c>
    </row>
    <row r="66" spans="1:6" ht="15.75">
      <c r="A66" s="31" t="s">
        <v>92</v>
      </c>
      <c r="B66" s="23" t="s">
        <v>256</v>
      </c>
      <c r="C66" s="32">
        <v>1158.25</v>
      </c>
      <c r="D66" s="32">
        <v>1133.2864859438766</v>
      </c>
      <c r="E66" s="32">
        <v>551.1069029088</v>
      </c>
      <c r="F66" s="32">
        <v>582.1795830350767</v>
      </c>
    </row>
    <row r="67" spans="1:6" ht="15.75">
      <c r="A67" s="31" t="s">
        <v>94</v>
      </c>
      <c r="B67" s="23" t="s">
        <v>257</v>
      </c>
      <c r="C67" s="32">
        <v>2.2</v>
      </c>
      <c r="D67" s="32">
        <v>2.0769230769230766</v>
      </c>
      <c r="E67" s="32">
        <v>1.0384615384615383</v>
      </c>
      <c r="F67" s="32">
        <v>1.038461538461538</v>
      </c>
    </row>
    <row r="68" spans="1:6" ht="15.75">
      <c r="A68" s="31" t="s">
        <v>258</v>
      </c>
      <c r="B68" s="23" t="s">
        <v>259</v>
      </c>
      <c r="C68" s="32">
        <v>0</v>
      </c>
      <c r="D68" s="32">
        <v>0</v>
      </c>
      <c r="E68" s="32">
        <v>0</v>
      </c>
      <c r="F68" s="32">
        <v>0</v>
      </c>
    </row>
    <row r="69" spans="1:6" ht="47.25">
      <c r="A69" s="31" t="s">
        <v>97</v>
      </c>
      <c r="B69" s="23" t="s">
        <v>260</v>
      </c>
      <c r="C69" s="32">
        <v>0</v>
      </c>
      <c r="D69" s="32">
        <v>0</v>
      </c>
      <c r="E69" s="32">
        <v>0</v>
      </c>
      <c r="F69" s="32">
        <v>0</v>
      </c>
    </row>
    <row r="70" spans="1:6" ht="15.75">
      <c r="A70" s="31" t="s">
        <v>99</v>
      </c>
      <c r="B70" s="23" t="s">
        <v>261</v>
      </c>
      <c r="C70" s="32">
        <v>4350.65</v>
      </c>
      <c r="D70" s="32">
        <v>4127.272389692287</v>
      </c>
      <c r="E70" s="32">
        <v>2030.7719792793225</v>
      </c>
      <c r="F70" s="32">
        <v>2096.500410412965</v>
      </c>
    </row>
    <row r="71" spans="1:6" ht="31.5">
      <c r="A71" s="84" t="s">
        <v>108</v>
      </c>
      <c r="B71" s="15" t="s">
        <v>109</v>
      </c>
      <c r="C71" s="80">
        <v>0</v>
      </c>
      <c r="D71" s="80">
        <v>0</v>
      </c>
      <c r="E71" s="80">
        <v>0</v>
      </c>
      <c r="F71" s="80">
        <v>0</v>
      </c>
    </row>
    <row r="72" spans="1:6" ht="31.5">
      <c r="A72" s="84" t="s">
        <v>117</v>
      </c>
      <c r="B72" s="15" t="s">
        <v>273</v>
      </c>
      <c r="C72" s="80">
        <v>0</v>
      </c>
      <c r="D72" s="80">
        <v>0</v>
      </c>
      <c r="E72" s="80">
        <v>0</v>
      </c>
      <c r="F72" s="80">
        <v>0</v>
      </c>
    </row>
    <row r="73" spans="1:6" ht="63">
      <c r="A73" s="84" t="s">
        <v>119</v>
      </c>
      <c r="B73" s="15" t="s">
        <v>274</v>
      </c>
      <c r="C73" s="80">
        <v>219.78</v>
      </c>
      <c r="D73" s="80">
        <v>325.692</v>
      </c>
      <c r="E73" s="80">
        <v>162.85</v>
      </c>
      <c r="F73" s="80">
        <v>162.842</v>
      </c>
    </row>
    <row r="74" spans="1:6" ht="31.5">
      <c r="A74" s="84" t="s">
        <v>124</v>
      </c>
      <c r="B74" s="15" t="s">
        <v>275</v>
      </c>
      <c r="C74" s="80">
        <v>0</v>
      </c>
      <c r="D74" s="80">
        <v>0</v>
      </c>
      <c r="E74" s="80">
        <v>0</v>
      </c>
      <c r="F74" s="80">
        <v>0</v>
      </c>
    </row>
    <row r="75" spans="1:6" ht="15.75">
      <c r="A75" s="31"/>
      <c r="B75" s="23" t="s">
        <v>207</v>
      </c>
      <c r="C75" s="32"/>
      <c r="D75" s="32"/>
      <c r="E75" s="32"/>
      <c r="F75" s="32"/>
    </row>
    <row r="76" spans="1:6" ht="15.75">
      <c r="A76" s="31" t="s">
        <v>126</v>
      </c>
      <c r="B76" s="23" t="s">
        <v>276</v>
      </c>
      <c r="C76" s="32">
        <v>0</v>
      </c>
      <c r="D76" s="32">
        <v>0</v>
      </c>
      <c r="E76" s="32">
        <v>0</v>
      </c>
      <c r="F76" s="32">
        <v>0</v>
      </c>
    </row>
    <row r="77" spans="1:6" ht="15.75">
      <c r="A77" s="31" t="s">
        <v>128</v>
      </c>
      <c r="B77" s="23" t="s">
        <v>129</v>
      </c>
      <c r="C77" s="32">
        <v>0</v>
      </c>
      <c r="D77" s="32">
        <v>0</v>
      </c>
      <c r="E77" s="32">
        <v>0</v>
      </c>
      <c r="F77" s="32">
        <v>0</v>
      </c>
    </row>
    <row r="78" spans="1:6" ht="15.75">
      <c r="A78" s="31" t="s">
        <v>277</v>
      </c>
      <c r="B78" s="23" t="s">
        <v>6</v>
      </c>
      <c r="C78" s="32">
        <v>0</v>
      </c>
      <c r="D78" s="32">
        <v>0</v>
      </c>
      <c r="E78" s="32">
        <v>0</v>
      </c>
      <c r="F78" s="32">
        <v>0</v>
      </c>
    </row>
    <row r="79" spans="1:6" ht="15.75">
      <c r="A79" s="31" t="s">
        <v>278</v>
      </c>
      <c r="B79" s="23" t="s">
        <v>279</v>
      </c>
      <c r="C79" s="32">
        <v>0</v>
      </c>
      <c r="D79" s="32">
        <v>0</v>
      </c>
      <c r="E79" s="32">
        <v>0</v>
      </c>
      <c r="F79" s="32">
        <v>0</v>
      </c>
    </row>
    <row r="80" spans="1:6" ht="31.5">
      <c r="A80" s="31" t="s">
        <v>280</v>
      </c>
      <c r="B80" s="23" t="s">
        <v>281</v>
      </c>
      <c r="C80" s="32">
        <v>0</v>
      </c>
      <c r="D80" s="32">
        <v>0</v>
      </c>
      <c r="E80" s="32">
        <v>0</v>
      </c>
      <c r="F80" s="32">
        <v>0</v>
      </c>
    </row>
    <row r="81" spans="1:6" ht="15.75">
      <c r="A81" s="84"/>
      <c r="B81" s="15" t="s">
        <v>282</v>
      </c>
      <c r="C81" s="80">
        <v>22977.70494412</v>
      </c>
      <c r="D81" s="80">
        <v>23360.363030317032</v>
      </c>
      <c r="E81" s="80">
        <v>11678.474092840983</v>
      </c>
      <c r="F81" s="80">
        <v>11681.888937476051</v>
      </c>
    </row>
    <row r="82" spans="1:6" ht="15.75">
      <c r="A82" s="84"/>
      <c r="B82" s="15" t="s">
        <v>283</v>
      </c>
      <c r="C82" s="80"/>
      <c r="D82" s="80"/>
      <c r="E82" s="80"/>
      <c r="F82" s="80"/>
    </row>
    <row r="83" spans="1:6" ht="15.75">
      <c r="A83" s="84"/>
      <c r="B83" s="15" t="s">
        <v>4</v>
      </c>
      <c r="C83" s="80"/>
      <c r="D83" s="80"/>
      <c r="E83" s="80"/>
      <c r="F83" s="80"/>
    </row>
    <row r="84" spans="1:6" ht="15.75">
      <c r="A84" s="84" t="s">
        <v>284</v>
      </c>
      <c r="B84" s="15" t="s">
        <v>131</v>
      </c>
      <c r="C84" s="80">
        <v>507.5</v>
      </c>
      <c r="D84" s="80">
        <v>0</v>
      </c>
      <c r="E84" s="80">
        <v>0</v>
      </c>
      <c r="F84" s="80">
        <v>0</v>
      </c>
    </row>
    <row r="85" spans="1:6" ht="63">
      <c r="A85" s="31" t="s">
        <v>285</v>
      </c>
      <c r="B85" s="23" t="s">
        <v>153</v>
      </c>
      <c r="C85" s="32">
        <v>0</v>
      </c>
      <c r="D85" s="32">
        <v>0</v>
      </c>
      <c r="E85" s="32">
        <v>0</v>
      </c>
      <c r="F85" s="32">
        <v>0</v>
      </c>
    </row>
    <row r="86" spans="1:6" ht="47.25">
      <c r="A86" s="31" t="s">
        <v>286</v>
      </c>
      <c r="B86" s="23" t="s">
        <v>287</v>
      </c>
      <c r="C86" s="32">
        <v>0</v>
      </c>
      <c r="D86" s="32">
        <v>0</v>
      </c>
      <c r="E86" s="32">
        <v>0</v>
      </c>
      <c r="F86" s="32">
        <v>0</v>
      </c>
    </row>
    <row r="87" spans="1:6" ht="78.75">
      <c r="A87" s="31" t="s">
        <v>288</v>
      </c>
      <c r="B87" s="23" t="s">
        <v>289</v>
      </c>
      <c r="C87" s="32">
        <v>0</v>
      </c>
      <c r="D87" s="32">
        <v>0</v>
      </c>
      <c r="E87" s="32">
        <v>0</v>
      </c>
      <c r="F87" s="32">
        <v>0</v>
      </c>
    </row>
    <row r="88" spans="1:6" ht="15.75">
      <c r="A88" s="31" t="s">
        <v>290</v>
      </c>
      <c r="B88" s="23" t="s">
        <v>136</v>
      </c>
      <c r="C88" s="32">
        <v>406</v>
      </c>
      <c r="D88" s="32">
        <v>0</v>
      </c>
      <c r="E88" s="32">
        <v>0</v>
      </c>
      <c r="F88" s="32">
        <v>0</v>
      </c>
    </row>
    <row r="89" spans="1:6" ht="15.75">
      <c r="A89" s="31" t="s">
        <v>291</v>
      </c>
      <c r="B89" s="23" t="s">
        <v>292</v>
      </c>
      <c r="C89" s="32">
        <v>101.5</v>
      </c>
      <c r="D89" s="32">
        <v>0</v>
      </c>
      <c r="E89" s="32">
        <v>0</v>
      </c>
      <c r="F89" s="32">
        <v>0</v>
      </c>
    </row>
    <row r="90" spans="1:6" ht="31.5">
      <c r="A90" s="84" t="s">
        <v>293</v>
      </c>
      <c r="B90" s="15" t="s">
        <v>294</v>
      </c>
      <c r="C90" s="80">
        <v>0</v>
      </c>
      <c r="D90" s="80">
        <v>0</v>
      </c>
      <c r="E90" s="80">
        <v>0</v>
      </c>
      <c r="F90" s="80">
        <v>0</v>
      </c>
    </row>
    <row r="91" spans="1:6" ht="31.5">
      <c r="A91" s="31" t="s">
        <v>16</v>
      </c>
      <c r="B91" s="23" t="s">
        <v>295</v>
      </c>
      <c r="C91" s="32">
        <v>0</v>
      </c>
      <c r="D91" s="32">
        <v>0</v>
      </c>
      <c r="E91" s="32">
        <v>0</v>
      </c>
      <c r="F91" s="32">
        <v>0</v>
      </c>
    </row>
    <row r="92" spans="1:6" ht="31.5">
      <c r="A92" s="31" t="s">
        <v>17</v>
      </c>
      <c r="B92" s="23" t="s">
        <v>296</v>
      </c>
      <c r="C92" s="32">
        <v>0</v>
      </c>
      <c r="D92" s="32">
        <v>0</v>
      </c>
      <c r="E92" s="32">
        <v>0</v>
      </c>
      <c r="F92" s="32">
        <v>0</v>
      </c>
    </row>
    <row r="93" spans="1:6" ht="31.5">
      <c r="A93" s="31" t="s">
        <v>18</v>
      </c>
      <c r="B93" s="23" t="s">
        <v>297</v>
      </c>
      <c r="C93" s="32">
        <v>0</v>
      </c>
      <c r="D93" s="32">
        <v>0</v>
      </c>
      <c r="E93" s="32">
        <v>0</v>
      </c>
      <c r="F93" s="32">
        <v>0</v>
      </c>
    </row>
    <row r="94" spans="1:6" ht="15.75">
      <c r="A94" s="84">
        <v>10</v>
      </c>
      <c r="B94" s="15" t="s">
        <v>298</v>
      </c>
      <c r="C94" s="80">
        <v>-27.8</v>
      </c>
      <c r="D94" s="80">
        <v>0</v>
      </c>
      <c r="E94" s="80">
        <v>0</v>
      </c>
      <c r="F94" s="80">
        <v>0</v>
      </c>
    </row>
    <row r="95" spans="1:6" ht="15.75">
      <c r="A95" s="84" t="s">
        <v>299</v>
      </c>
      <c r="B95" s="15" t="s">
        <v>300</v>
      </c>
      <c r="C95" s="80">
        <v>23457.40494412</v>
      </c>
      <c r="D95" s="80">
        <v>23360.363030317032</v>
      </c>
      <c r="E95" s="80">
        <v>11678.474092840983</v>
      </c>
      <c r="F95" s="80">
        <v>11681.888937476051</v>
      </c>
    </row>
    <row r="96" spans="1:6" ht="15.75">
      <c r="A96" s="84" t="s">
        <v>301</v>
      </c>
      <c r="B96" s="15" t="s">
        <v>302</v>
      </c>
      <c r="C96" s="84">
        <v>858.057</v>
      </c>
      <c r="D96" s="85">
        <v>847.055</v>
      </c>
      <c r="E96" s="85">
        <v>423.528</v>
      </c>
      <c r="F96" s="85">
        <v>423.52699999999993</v>
      </c>
    </row>
    <row r="97" spans="1:6" ht="31.5">
      <c r="A97" s="84" t="s">
        <v>303</v>
      </c>
      <c r="B97" s="15" t="s">
        <v>304</v>
      </c>
      <c r="C97" s="80">
        <v>27.76</v>
      </c>
      <c r="D97" s="85">
        <v>27.58</v>
      </c>
      <c r="E97" s="80">
        <v>27.57</v>
      </c>
      <c r="F97" s="80">
        <v>27.58</v>
      </c>
    </row>
    <row r="98" spans="1:6" ht="31.5">
      <c r="A98" s="111" t="s">
        <v>305</v>
      </c>
      <c r="B98" s="15" t="s">
        <v>306</v>
      </c>
      <c r="C98" s="80">
        <v>32.7568</v>
      </c>
      <c r="D98" s="80">
        <v>32.54</v>
      </c>
      <c r="E98" s="80">
        <v>32.53</v>
      </c>
      <c r="F98" s="80">
        <v>32.54</v>
      </c>
    </row>
    <row r="99" spans="1:6" ht="15.75">
      <c r="A99" s="111"/>
      <c r="B99" s="15" t="s">
        <v>307</v>
      </c>
      <c r="C99" s="80"/>
      <c r="D99" s="112">
        <v>0.9933815268890734</v>
      </c>
      <c r="E99" s="112">
        <v>0.9930762467640307</v>
      </c>
      <c r="F99" s="112">
        <v>0.9933815268890734</v>
      </c>
    </row>
    <row r="100" spans="1:6" ht="15.75">
      <c r="A100" s="111"/>
      <c r="B100" s="15" t="s">
        <v>352</v>
      </c>
      <c r="C100" s="80"/>
      <c r="D100" s="80"/>
      <c r="E100" s="80"/>
      <c r="F100" s="80"/>
    </row>
    <row r="101" spans="1:6" ht="15.75">
      <c r="A101" s="84" t="s">
        <v>152</v>
      </c>
      <c r="B101" s="15" t="s">
        <v>204</v>
      </c>
      <c r="C101" s="80">
        <v>6768.87878945</v>
      </c>
      <c r="D101" s="80">
        <v>7024.191468699524</v>
      </c>
      <c r="E101" s="80">
        <v>3387.9720541346005</v>
      </c>
      <c r="F101" s="80">
        <v>3636.2194145649246</v>
      </c>
    </row>
    <row r="102" spans="1:6" ht="31.5">
      <c r="A102" s="31" t="s">
        <v>20</v>
      </c>
      <c r="B102" s="23" t="s">
        <v>205</v>
      </c>
      <c r="C102" s="32">
        <v>387.58</v>
      </c>
      <c r="D102" s="32">
        <v>457.1137009296</v>
      </c>
      <c r="E102" s="32">
        <v>222.3315666</v>
      </c>
      <c r="F102" s="32">
        <v>234.7821343296</v>
      </c>
    </row>
    <row r="103" spans="1:6" ht="15.75">
      <c r="A103" s="31"/>
      <c r="B103" s="119" t="s">
        <v>308</v>
      </c>
      <c r="C103" s="81">
        <v>0.023</v>
      </c>
      <c r="D103" s="81">
        <v>0.0225</v>
      </c>
      <c r="E103" s="81">
        <v>0.0225</v>
      </c>
      <c r="F103" s="81">
        <v>0.0225</v>
      </c>
    </row>
    <row r="104" spans="1:6" ht="47.25">
      <c r="A104" s="31" t="s">
        <v>21</v>
      </c>
      <c r="B104" s="23" t="s">
        <v>206</v>
      </c>
      <c r="C104" s="32">
        <v>1169.1087894500001</v>
      </c>
      <c r="D104" s="32">
        <v>1175.0498184563248</v>
      </c>
      <c r="E104" s="32">
        <v>566.835416525</v>
      </c>
      <c r="F104" s="32">
        <v>608.214401931325</v>
      </c>
    </row>
    <row r="105" spans="1:6" ht="15.75">
      <c r="A105" s="84" t="s">
        <v>25</v>
      </c>
      <c r="B105" s="15" t="s">
        <v>309</v>
      </c>
      <c r="C105" s="80">
        <v>268.05925945</v>
      </c>
      <c r="D105" s="80">
        <v>269.421449051325</v>
      </c>
      <c r="E105" s="80">
        <v>129.966931525</v>
      </c>
      <c r="F105" s="80">
        <v>139.454517526325</v>
      </c>
    </row>
    <row r="106" spans="1:6" ht="31.5">
      <c r="A106" s="31"/>
      <c r="B106" s="23" t="s">
        <v>210</v>
      </c>
      <c r="C106" s="81">
        <v>112.6025</v>
      </c>
      <c r="D106" s="32">
        <v>112.6025</v>
      </c>
      <c r="E106" s="81">
        <v>56.30125</v>
      </c>
      <c r="F106" s="81">
        <v>56.30125</v>
      </c>
    </row>
    <row r="107" spans="1:6" ht="31.5">
      <c r="A107" s="31"/>
      <c r="B107" s="23" t="s">
        <v>211</v>
      </c>
      <c r="C107" s="82">
        <v>2.38058</v>
      </c>
      <c r="D107" s="82">
        <v>2.3926773299999997</v>
      </c>
      <c r="E107" s="82">
        <v>2.30842</v>
      </c>
      <c r="F107" s="82">
        <v>2.47693466</v>
      </c>
    </row>
    <row r="108" spans="1:6" ht="31.5">
      <c r="A108" s="31"/>
      <c r="B108" s="23" t="s">
        <v>310</v>
      </c>
      <c r="C108" s="32">
        <v>0</v>
      </c>
      <c r="D108" s="32">
        <v>0</v>
      </c>
      <c r="E108" s="32">
        <v>0</v>
      </c>
      <c r="F108" s="32">
        <v>0</v>
      </c>
    </row>
    <row r="109" spans="1:6" ht="31.5">
      <c r="A109" s="31"/>
      <c r="B109" s="23" t="s">
        <v>311</v>
      </c>
      <c r="C109" s="32">
        <v>0</v>
      </c>
      <c r="D109" s="32">
        <v>0</v>
      </c>
      <c r="E109" s="32">
        <v>0</v>
      </c>
      <c r="F109" s="32">
        <v>0</v>
      </c>
    </row>
    <row r="110" spans="1:6" ht="31.5">
      <c r="A110" s="84" t="s">
        <v>33</v>
      </c>
      <c r="B110" s="15" t="s">
        <v>312</v>
      </c>
      <c r="C110" s="80">
        <v>901.04953</v>
      </c>
      <c r="D110" s="80">
        <v>905.628369405</v>
      </c>
      <c r="E110" s="80">
        <v>436.86848499999996</v>
      </c>
      <c r="F110" s="80">
        <v>468.759884405</v>
      </c>
    </row>
    <row r="111" spans="1:6" ht="31.5">
      <c r="A111" s="31"/>
      <c r="B111" s="23" t="s">
        <v>210</v>
      </c>
      <c r="C111" s="81">
        <v>378.5</v>
      </c>
      <c r="D111" s="32">
        <v>378.5</v>
      </c>
      <c r="E111" s="81">
        <v>189.25</v>
      </c>
      <c r="F111" s="81">
        <v>189.25</v>
      </c>
    </row>
    <row r="112" spans="1:6" ht="31.5">
      <c r="A112" s="31"/>
      <c r="B112" s="23" t="s">
        <v>211</v>
      </c>
      <c r="C112" s="82">
        <v>2.38058</v>
      </c>
      <c r="D112" s="82">
        <v>2.3926773299999997</v>
      </c>
      <c r="E112" s="82">
        <v>2.30842</v>
      </c>
      <c r="F112" s="82">
        <v>2.47693466</v>
      </c>
    </row>
    <row r="113" spans="1:6" ht="31.5">
      <c r="A113" s="31"/>
      <c r="B113" s="23" t="s">
        <v>212</v>
      </c>
      <c r="C113" s="81">
        <v>0</v>
      </c>
      <c r="D113" s="32">
        <v>0</v>
      </c>
      <c r="E113" s="32">
        <v>0</v>
      </c>
      <c r="F113" s="32">
        <v>0</v>
      </c>
    </row>
    <row r="114" spans="1:6" ht="31.5">
      <c r="A114" s="31"/>
      <c r="B114" s="23" t="s">
        <v>213</v>
      </c>
      <c r="C114" s="82">
        <v>3.41272</v>
      </c>
      <c r="D114" s="32">
        <v>0</v>
      </c>
      <c r="E114" s="32">
        <v>0</v>
      </c>
      <c r="F114" s="32">
        <v>0</v>
      </c>
    </row>
    <row r="115" spans="1:6" ht="31.5">
      <c r="A115" s="31" t="s">
        <v>35</v>
      </c>
      <c r="B115" s="23" t="s">
        <v>216</v>
      </c>
      <c r="C115" s="32">
        <v>0</v>
      </c>
      <c r="D115" s="32">
        <v>0</v>
      </c>
      <c r="E115" s="32">
        <v>0</v>
      </c>
      <c r="F115" s="32">
        <v>0</v>
      </c>
    </row>
    <row r="116" spans="1:6" ht="31.5">
      <c r="A116" s="31" t="s">
        <v>37</v>
      </c>
      <c r="B116" s="23" t="s">
        <v>217</v>
      </c>
      <c r="C116" s="32">
        <v>0</v>
      </c>
      <c r="D116" s="32">
        <v>0</v>
      </c>
      <c r="E116" s="32">
        <v>0</v>
      </c>
      <c r="F116" s="32">
        <v>0</v>
      </c>
    </row>
    <row r="117" spans="1:6" ht="63">
      <c r="A117" s="31" t="s">
        <v>42</v>
      </c>
      <c r="B117" s="23" t="s">
        <v>220</v>
      </c>
      <c r="C117" s="32">
        <v>0</v>
      </c>
      <c r="D117" s="32">
        <v>0</v>
      </c>
      <c r="E117" s="32">
        <v>0</v>
      </c>
      <c r="F117" s="32">
        <v>0</v>
      </c>
    </row>
    <row r="118" spans="1:6" ht="31.5">
      <c r="A118" s="31" t="s">
        <v>44</v>
      </c>
      <c r="B118" s="23" t="s">
        <v>221</v>
      </c>
      <c r="C118" s="32">
        <v>1076.78</v>
      </c>
      <c r="D118" s="32">
        <v>1114.0508232000002</v>
      </c>
      <c r="E118" s="32">
        <v>541.7527752000001</v>
      </c>
      <c r="F118" s="32">
        <v>572.2980480000001</v>
      </c>
    </row>
    <row r="119" spans="1:6" ht="15.75">
      <c r="A119" s="31"/>
      <c r="B119" s="23" t="s">
        <v>11</v>
      </c>
      <c r="C119" s="32">
        <v>6</v>
      </c>
      <c r="D119" s="32">
        <v>6</v>
      </c>
      <c r="E119" s="32">
        <v>6</v>
      </c>
      <c r="F119" s="32">
        <v>6</v>
      </c>
    </row>
    <row r="120" spans="1:6" ht="15.75">
      <c r="A120" s="31"/>
      <c r="B120" s="23" t="s">
        <v>13</v>
      </c>
      <c r="C120" s="32">
        <v>3.17</v>
      </c>
      <c r="D120" s="32">
        <v>3.1666666666666665</v>
      </c>
      <c r="E120" s="32">
        <v>3.1666666666666665</v>
      </c>
      <c r="F120" s="32">
        <v>3.1666666666666665</v>
      </c>
    </row>
    <row r="121" spans="1:6" ht="15.75">
      <c r="A121" s="31"/>
      <c r="B121" s="23" t="s">
        <v>222</v>
      </c>
      <c r="C121" s="32">
        <v>4741.4</v>
      </c>
      <c r="D121" s="32"/>
      <c r="E121" s="110" t="s">
        <v>223</v>
      </c>
      <c r="F121" s="83">
        <v>5040</v>
      </c>
    </row>
    <row r="122" spans="1:6" ht="15.75">
      <c r="A122" s="31"/>
      <c r="B122" s="23" t="s">
        <v>50</v>
      </c>
      <c r="C122" s="83">
        <v>14955</v>
      </c>
      <c r="D122" s="83">
        <v>15472.928100000003</v>
      </c>
      <c r="E122" s="83">
        <v>15048.688200000002</v>
      </c>
      <c r="F122" s="83">
        <v>15897.168000000003</v>
      </c>
    </row>
    <row r="123" spans="1:6" ht="15.75">
      <c r="A123" s="31" t="s">
        <v>51</v>
      </c>
      <c r="B123" s="23" t="s">
        <v>224</v>
      </c>
      <c r="C123" s="32">
        <v>325.19</v>
      </c>
      <c r="D123" s="32">
        <v>336.44334860640004</v>
      </c>
      <c r="E123" s="32">
        <v>163.60933811040002</v>
      </c>
      <c r="F123" s="32">
        <v>172.83401049600002</v>
      </c>
    </row>
    <row r="124" spans="1:6" ht="15.75">
      <c r="A124" s="84" t="s">
        <v>55</v>
      </c>
      <c r="B124" s="15" t="s">
        <v>225</v>
      </c>
      <c r="C124" s="80">
        <v>3810.22</v>
      </c>
      <c r="D124" s="80">
        <v>3941.5337775072</v>
      </c>
      <c r="E124" s="80">
        <v>1893.4429576992</v>
      </c>
      <c r="F124" s="80">
        <v>2048.0908198079997</v>
      </c>
    </row>
    <row r="125" spans="1:6" ht="15.75">
      <c r="A125" s="31"/>
      <c r="B125" s="23" t="s">
        <v>207</v>
      </c>
      <c r="C125" s="32"/>
      <c r="D125" s="32"/>
      <c r="E125" s="32"/>
      <c r="F125" s="32"/>
    </row>
    <row r="126" spans="1:6" ht="15.75">
      <c r="A126" s="31" t="s">
        <v>226</v>
      </c>
      <c r="B126" s="23" t="s">
        <v>227</v>
      </c>
      <c r="C126" s="32">
        <v>2577.97</v>
      </c>
      <c r="D126" s="32">
        <v>2667.1949136</v>
      </c>
      <c r="E126" s="32">
        <v>1297.0326096</v>
      </c>
      <c r="F126" s="32">
        <v>1370.162304</v>
      </c>
    </row>
    <row r="127" spans="1:6" ht="15.75">
      <c r="A127" s="31"/>
      <c r="B127" s="23" t="s">
        <v>11</v>
      </c>
      <c r="C127" s="32">
        <v>12</v>
      </c>
      <c r="D127" s="32">
        <v>12</v>
      </c>
      <c r="E127" s="32">
        <v>12</v>
      </c>
      <c r="F127" s="32">
        <v>12</v>
      </c>
    </row>
    <row r="128" spans="1:6" ht="15.75">
      <c r="A128" s="31"/>
      <c r="B128" s="23" t="s">
        <v>50</v>
      </c>
      <c r="C128" s="83">
        <v>17903</v>
      </c>
      <c r="D128" s="83">
        <v>18522.186899999997</v>
      </c>
      <c r="E128" s="83">
        <v>18014.341800000002</v>
      </c>
      <c r="F128" s="83">
        <v>19030.032</v>
      </c>
    </row>
    <row r="129" spans="1:6" ht="15.75">
      <c r="A129" s="31" t="s">
        <v>228</v>
      </c>
      <c r="B129" s="23" t="s">
        <v>224</v>
      </c>
      <c r="C129" s="32">
        <v>778.55</v>
      </c>
      <c r="D129" s="32">
        <v>805.4928639071999</v>
      </c>
      <c r="E129" s="32">
        <v>391.70384809919994</v>
      </c>
      <c r="F129" s="32">
        <v>413.789015808</v>
      </c>
    </row>
    <row r="130" spans="1:6" ht="31.5">
      <c r="A130" s="31" t="s">
        <v>229</v>
      </c>
      <c r="B130" s="23" t="s">
        <v>313</v>
      </c>
      <c r="C130" s="32">
        <v>0</v>
      </c>
      <c r="D130" s="32">
        <v>0</v>
      </c>
      <c r="E130" s="32">
        <v>0</v>
      </c>
      <c r="F130" s="32">
        <v>0</v>
      </c>
    </row>
    <row r="131" spans="1:6" ht="15.75">
      <c r="A131" s="31" t="s">
        <v>231</v>
      </c>
      <c r="B131" s="23" t="s">
        <v>232</v>
      </c>
      <c r="C131" s="32">
        <v>123.9</v>
      </c>
      <c r="D131" s="32">
        <v>121.573</v>
      </c>
      <c r="E131" s="32">
        <v>60.7865</v>
      </c>
      <c r="F131" s="32">
        <v>60.7865</v>
      </c>
    </row>
    <row r="132" spans="1:6" ht="31.5">
      <c r="A132" s="31" t="s">
        <v>233</v>
      </c>
      <c r="B132" s="23" t="s">
        <v>234</v>
      </c>
      <c r="C132" s="32">
        <v>258.25</v>
      </c>
      <c r="D132" s="32">
        <v>245.002</v>
      </c>
      <c r="E132" s="32">
        <v>92.78450000000001</v>
      </c>
      <c r="F132" s="32">
        <v>152.2175</v>
      </c>
    </row>
    <row r="133" spans="1:6" ht="15.75">
      <c r="A133" s="31"/>
      <c r="B133" s="23" t="s">
        <v>207</v>
      </c>
      <c r="C133" s="32"/>
      <c r="D133" s="32"/>
      <c r="E133" s="32"/>
      <c r="F133" s="32"/>
    </row>
    <row r="134" spans="1:6" ht="47.25">
      <c r="A134" s="31" t="s">
        <v>314</v>
      </c>
      <c r="B134" s="23" t="s">
        <v>315</v>
      </c>
      <c r="C134" s="32">
        <v>170.1</v>
      </c>
      <c r="D134" s="32">
        <v>151.329</v>
      </c>
      <c r="E134" s="32">
        <v>45.948</v>
      </c>
      <c r="F134" s="32">
        <v>105.381</v>
      </c>
    </row>
    <row r="135" spans="1:6" ht="31.5">
      <c r="A135" s="31" t="s">
        <v>316</v>
      </c>
      <c r="B135" s="23" t="s">
        <v>317</v>
      </c>
      <c r="C135" s="32">
        <v>88.15</v>
      </c>
      <c r="D135" s="32">
        <v>93.673</v>
      </c>
      <c r="E135" s="32">
        <v>46.8365</v>
      </c>
      <c r="F135" s="32">
        <v>46.8365</v>
      </c>
    </row>
    <row r="136" spans="1:6" ht="31.5">
      <c r="A136" s="31" t="s">
        <v>235</v>
      </c>
      <c r="B136" s="23" t="s">
        <v>318</v>
      </c>
      <c r="C136" s="32">
        <v>71.55</v>
      </c>
      <c r="D136" s="32">
        <v>95.271</v>
      </c>
      <c r="E136" s="32">
        <v>47.6355</v>
      </c>
      <c r="F136" s="32">
        <v>47.6355</v>
      </c>
    </row>
    <row r="137" spans="1:6" ht="15.75">
      <c r="A137" s="31" t="s">
        <v>319</v>
      </c>
      <c r="B137" s="23" t="s">
        <v>201</v>
      </c>
      <c r="C137" s="32">
        <v>0</v>
      </c>
      <c r="D137" s="32">
        <v>7</v>
      </c>
      <c r="E137" s="32">
        <v>3.5</v>
      </c>
      <c r="F137" s="32">
        <v>3.5</v>
      </c>
    </row>
    <row r="138" spans="1:6" ht="15.75">
      <c r="A138" s="31" t="s">
        <v>320</v>
      </c>
      <c r="B138" s="23" t="s">
        <v>236</v>
      </c>
      <c r="C138" s="32">
        <v>0</v>
      </c>
      <c r="D138" s="32">
        <v>0</v>
      </c>
      <c r="E138" s="32">
        <v>0</v>
      </c>
      <c r="F138" s="32">
        <v>0</v>
      </c>
    </row>
    <row r="139" spans="1:6" ht="15.75">
      <c r="A139" s="31" t="s">
        <v>57</v>
      </c>
      <c r="B139" s="23" t="s">
        <v>239</v>
      </c>
      <c r="C139" s="32">
        <v>0</v>
      </c>
      <c r="D139" s="32">
        <v>0</v>
      </c>
      <c r="E139" s="32">
        <v>0</v>
      </c>
      <c r="F139" s="32">
        <v>0</v>
      </c>
    </row>
    <row r="140" spans="1:6" ht="15.75">
      <c r="A140" s="31"/>
      <c r="B140" s="23" t="s">
        <v>207</v>
      </c>
      <c r="C140" s="32"/>
      <c r="D140" s="32"/>
      <c r="E140" s="32"/>
      <c r="F140" s="32"/>
    </row>
    <row r="141" spans="1:6" ht="47.25">
      <c r="A141" s="31" t="s">
        <v>59</v>
      </c>
      <c r="B141" s="23" t="s">
        <v>241</v>
      </c>
      <c r="C141" s="32">
        <v>0</v>
      </c>
      <c r="D141" s="32">
        <v>0</v>
      </c>
      <c r="E141" s="32">
        <v>0</v>
      </c>
      <c r="F141" s="32">
        <v>0</v>
      </c>
    </row>
    <row r="142" spans="1:6" ht="15.75">
      <c r="A142" s="84" t="s">
        <v>68</v>
      </c>
      <c r="B142" s="15" t="s">
        <v>242</v>
      </c>
      <c r="C142" s="80">
        <v>4145.77</v>
      </c>
      <c r="D142" s="80">
        <v>2920.38994647216</v>
      </c>
      <c r="E142" s="80">
        <v>1610.6333697297603</v>
      </c>
      <c r="F142" s="80">
        <v>1309.7565767424</v>
      </c>
    </row>
    <row r="143" spans="1:6" ht="47.25">
      <c r="A143" s="31" t="s">
        <v>70</v>
      </c>
      <c r="B143" s="23" t="s">
        <v>243</v>
      </c>
      <c r="C143" s="32">
        <v>360.9</v>
      </c>
      <c r="D143" s="32">
        <v>371.00519999999995</v>
      </c>
      <c r="E143" s="32">
        <v>180.45</v>
      </c>
      <c r="F143" s="32">
        <v>190.55519999999999</v>
      </c>
    </row>
    <row r="144" spans="1:6" ht="15.75">
      <c r="A144" s="31"/>
      <c r="B144" s="23" t="s">
        <v>207</v>
      </c>
      <c r="C144" s="32"/>
      <c r="D144" s="32"/>
      <c r="E144" s="32"/>
      <c r="F144" s="32"/>
    </row>
    <row r="145" spans="1:6" ht="31.5">
      <c r="A145" s="31" t="s">
        <v>72</v>
      </c>
      <c r="B145" s="23" t="s">
        <v>244</v>
      </c>
      <c r="C145" s="32">
        <v>360.9</v>
      </c>
      <c r="D145" s="32">
        <v>371.00519999999995</v>
      </c>
      <c r="E145" s="32">
        <v>180.45</v>
      </c>
      <c r="F145" s="32">
        <v>190.55519999999999</v>
      </c>
    </row>
    <row r="146" spans="1:6" ht="15.75">
      <c r="A146" s="31" t="s">
        <v>74</v>
      </c>
      <c r="B146" s="23" t="s">
        <v>245</v>
      </c>
      <c r="C146" s="32">
        <v>0</v>
      </c>
      <c r="D146" s="32">
        <v>0</v>
      </c>
      <c r="E146" s="32">
        <v>0</v>
      </c>
      <c r="F146" s="32">
        <v>0</v>
      </c>
    </row>
    <row r="147" spans="1:6" ht="63">
      <c r="A147" s="31" t="s">
        <v>82</v>
      </c>
      <c r="B147" s="23" t="s">
        <v>246</v>
      </c>
      <c r="C147" s="32">
        <v>0</v>
      </c>
      <c r="D147" s="32">
        <v>0</v>
      </c>
      <c r="E147" s="32">
        <v>0</v>
      </c>
      <c r="F147" s="32">
        <v>0</v>
      </c>
    </row>
    <row r="148" spans="1:6" ht="47.25">
      <c r="A148" s="31" t="s">
        <v>87</v>
      </c>
      <c r="B148" s="23" t="s">
        <v>247</v>
      </c>
      <c r="C148" s="32">
        <v>2567.9</v>
      </c>
      <c r="D148" s="32">
        <v>1290.294</v>
      </c>
      <c r="E148" s="32">
        <v>817.8990000000001</v>
      </c>
      <c r="F148" s="32">
        <v>472.395</v>
      </c>
    </row>
    <row r="149" spans="1:6" ht="15.75">
      <c r="A149" s="31" t="s">
        <v>82</v>
      </c>
      <c r="B149" s="23" t="s">
        <v>248</v>
      </c>
      <c r="C149" s="32">
        <v>934.69</v>
      </c>
      <c r="D149" s="32">
        <v>967.0435840800001</v>
      </c>
      <c r="E149" s="32">
        <v>470.26449288</v>
      </c>
      <c r="F149" s="32">
        <v>496.77909120000004</v>
      </c>
    </row>
    <row r="150" spans="1:6" ht="15.75">
      <c r="A150" s="31"/>
      <c r="B150" s="23" t="s">
        <v>11</v>
      </c>
      <c r="C150" s="32">
        <v>5.3</v>
      </c>
      <c r="D150" s="32">
        <v>5.3</v>
      </c>
      <c r="E150" s="32">
        <v>5.3</v>
      </c>
      <c r="F150" s="32">
        <v>5.3</v>
      </c>
    </row>
    <row r="151" spans="1:6" ht="15.75">
      <c r="A151" s="31"/>
      <c r="B151" s="23" t="s">
        <v>249</v>
      </c>
      <c r="C151" s="83">
        <v>14696</v>
      </c>
      <c r="D151" s="83">
        <v>15621.984000000002</v>
      </c>
      <c r="E151" s="83">
        <v>14788.1916</v>
      </c>
      <c r="F151" s="83">
        <v>15621.984000000002</v>
      </c>
    </row>
    <row r="152" spans="1:6" ht="15.75">
      <c r="A152" s="31" t="s">
        <v>87</v>
      </c>
      <c r="B152" s="23" t="s">
        <v>224</v>
      </c>
      <c r="C152" s="32">
        <v>282.28</v>
      </c>
      <c r="D152" s="32">
        <v>292.04716239216003</v>
      </c>
      <c r="E152" s="32">
        <v>142.01987684975998</v>
      </c>
      <c r="F152" s="32">
        <v>150.0272855424</v>
      </c>
    </row>
    <row r="153" spans="1:6" ht="31.5">
      <c r="A153" s="31" t="s">
        <v>176</v>
      </c>
      <c r="B153" s="23" t="s">
        <v>250</v>
      </c>
      <c r="C153" s="32">
        <v>0</v>
      </c>
      <c r="D153" s="32">
        <v>0</v>
      </c>
      <c r="E153" s="32">
        <v>0</v>
      </c>
      <c r="F153" s="32">
        <v>0</v>
      </c>
    </row>
    <row r="154" spans="1:6" ht="15.75">
      <c r="A154" s="31" t="s">
        <v>251</v>
      </c>
      <c r="B154" s="23" t="s">
        <v>252</v>
      </c>
      <c r="C154" s="32">
        <v>0</v>
      </c>
      <c r="D154" s="32">
        <v>0</v>
      </c>
      <c r="E154" s="32">
        <v>0</v>
      </c>
      <c r="F154" s="32">
        <v>0</v>
      </c>
    </row>
    <row r="155" spans="1:6" ht="15.75">
      <c r="A155" s="84" t="s">
        <v>88</v>
      </c>
      <c r="B155" s="15" t="s">
        <v>177</v>
      </c>
      <c r="C155" s="80">
        <v>2146.79</v>
      </c>
      <c r="D155" s="80">
        <v>2426.035269313418</v>
      </c>
      <c r="E155" s="80">
        <v>1187.7705342872273</v>
      </c>
      <c r="F155" s="80">
        <v>1238.264735026191</v>
      </c>
    </row>
    <row r="156" spans="1:6" ht="94.5">
      <c r="A156" s="31" t="s">
        <v>8</v>
      </c>
      <c r="B156" s="23" t="s">
        <v>321</v>
      </c>
      <c r="C156" s="32">
        <v>18.6</v>
      </c>
      <c r="D156" s="32">
        <v>30.398659393939393</v>
      </c>
      <c r="E156" s="32">
        <v>15.199329696969697</v>
      </c>
      <c r="F156" s="32">
        <v>15.199329696969697</v>
      </c>
    </row>
    <row r="157" spans="1:6" ht="63">
      <c r="A157" s="31" t="s">
        <v>9</v>
      </c>
      <c r="B157" s="23" t="s">
        <v>254</v>
      </c>
      <c r="C157" s="32">
        <v>6</v>
      </c>
      <c r="D157" s="32">
        <v>116.02540363636362</v>
      </c>
      <c r="E157" s="32">
        <v>58.01270181818182</v>
      </c>
      <c r="F157" s="32">
        <v>58.01270181818181</v>
      </c>
    </row>
    <row r="158" spans="1:6" ht="31.5">
      <c r="A158" s="31" t="s">
        <v>15</v>
      </c>
      <c r="B158" s="23" t="s">
        <v>255</v>
      </c>
      <c r="C158" s="32">
        <v>872.02</v>
      </c>
      <c r="D158" s="32">
        <v>948.8908410193006</v>
      </c>
      <c r="E158" s="32">
        <v>461.43697915636363</v>
      </c>
      <c r="F158" s="32">
        <v>487.453861862937</v>
      </c>
    </row>
    <row r="159" spans="1:6" ht="15.75">
      <c r="A159" s="31"/>
      <c r="B159" s="23" t="s">
        <v>11</v>
      </c>
      <c r="C159" s="32">
        <v>2.61</v>
      </c>
      <c r="D159" s="32">
        <v>2.7425796425796425</v>
      </c>
      <c r="E159" s="32">
        <v>2.7425796425796425</v>
      </c>
      <c r="F159" s="32">
        <v>2.7425796425796425</v>
      </c>
    </row>
    <row r="160" spans="1:6" ht="15.75">
      <c r="A160" s="31"/>
      <c r="B160" s="23" t="s">
        <v>50</v>
      </c>
      <c r="C160" s="83">
        <v>27867.57</v>
      </c>
      <c r="D160" s="83">
        <v>28832.06581276596</v>
      </c>
      <c r="E160" s="83">
        <v>28041.54234893617</v>
      </c>
      <c r="F160" s="83">
        <v>29622.589276595743</v>
      </c>
    </row>
    <row r="161" spans="1:6" ht="15.75">
      <c r="A161" s="31" t="s">
        <v>92</v>
      </c>
      <c r="B161" s="23" t="s">
        <v>256</v>
      </c>
      <c r="C161" s="32">
        <v>263.35</v>
      </c>
      <c r="D161" s="32">
        <v>286.56503398782877</v>
      </c>
      <c r="E161" s="32">
        <v>139.3539677052218</v>
      </c>
      <c r="F161" s="32">
        <v>147.21106628260696</v>
      </c>
    </row>
    <row r="162" spans="1:6" ht="15.75">
      <c r="A162" s="31" t="s">
        <v>94</v>
      </c>
      <c r="B162" s="23" t="s">
        <v>257</v>
      </c>
      <c r="C162" s="32">
        <v>0.5</v>
      </c>
      <c r="D162" s="32">
        <v>0.5251748251748252</v>
      </c>
      <c r="E162" s="32">
        <v>0.2625874125874126</v>
      </c>
      <c r="F162" s="32">
        <v>0.2625874125874125</v>
      </c>
    </row>
    <row r="163" spans="1:6" ht="15.75">
      <c r="A163" s="31" t="s">
        <v>258</v>
      </c>
      <c r="B163" s="23" t="s">
        <v>259</v>
      </c>
      <c r="C163" s="32">
        <v>0</v>
      </c>
      <c r="D163" s="32">
        <v>0</v>
      </c>
      <c r="E163" s="32">
        <v>0</v>
      </c>
      <c r="F163" s="32">
        <v>0</v>
      </c>
    </row>
    <row r="164" spans="1:6" ht="47.25">
      <c r="A164" s="31" t="s">
        <v>97</v>
      </c>
      <c r="B164" s="23" t="s">
        <v>260</v>
      </c>
      <c r="C164" s="32">
        <v>0</v>
      </c>
      <c r="D164" s="32">
        <v>0</v>
      </c>
      <c r="E164" s="32">
        <v>0</v>
      </c>
      <c r="F164" s="32">
        <v>0</v>
      </c>
    </row>
    <row r="165" spans="1:6" ht="15.75">
      <c r="A165" s="31" t="s">
        <v>99</v>
      </c>
      <c r="B165" s="23" t="s">
        <v>261</v>
      </c>
      <c r="C165" s="32">
        <v>986.32</v>
      </c>
      <c r="D165" s="32">
        <v>1043.630156450811</v>
      </c>
      <c r="E165" s="32">
        <v>513.5049684979028</v>
      </c>
      <c r="F165" s="32">
        <v>530.125187952908</v>
      </c>
    </row>
    <row r="166" spans="1:6" ht="15.75">
      <c r="A166" s="84" t="s">
        <v>108</v>
      </c>
      <c r="B166" s="15" t="s">
        <v>109</v>
      </c>
      <c r="C166" s="80">
        <v>0</v>
      </c>
      <c r="D166" s="80">
        <v>0</v>
      </c>
      <c r="E166" s="80">
        <v>0</v>
      </c>
      <c r="F166" s="80">
        <v>0</v>
      </c>
    </row>
    <row r="167" spans="1:6" ht="15.75">
      <c r="A167" s="31"/>
      <c r="B167" s="23" t="s">
        <v>207</v>
      </c>
      <c r="C167" s="32"/>
      <c r="D167" s="32"/>
      <c r="E167" s="32"/>
      <c r="F167" s="32"/>
    </row>
    <row r="168" spans="1:6" ht="47.25">
      <c r="A168" s="31" t="s">
        <v>10</v>
      </c>
      <c r="B168" s="23" t="s">
        <v>262</v>
      </c>
      <c r="C168" s="32">
        <v>0</v>
      </c>
      <c r="D168" s="32">
        <v>0</v>
      </c>
      <c r="E168" s="32">
        <v>0</v>
      </c>
      <c r="F168" s="32">
        <v>0</v>
      </c>
    </row>
    <row r="169" spans="1:6" ht="15.75">
      <c r="A169" s="31" t="s">
        <v>111</v>
      </c>
      <c r="B169" s="23" t="s">
        <v>263</v>
      </c>
      <c r="C169" s="32">
        <v>0</v>
      </c>
      <c r="D169" s="32">
        <v>0</v>
      </c>
      <c r="E169" s="32">
        <v>0</v>
      </c>
      <c r="F169" s="32">
        <v>0</v>
      </c>
    </row>
    <row r="170" spans="1:6" ht="15.75">
      <c r="A170" s="31" t="s">
        <v>114</v>
      </c>
      <c r="B170" s="23" t="s">
        <v>256</v>
      </c>
      <c r="C170" s="32">
        <v>0</v>
      </c>
      <c r="D170" s="32">
        <v>0</v>
      </c>
      <c r="E170" s="32">
        <v>0</v>
      </c>
      <c r="F170" s="32">
        <v>0</v>
      </c>
    </row>
    <row r="171" spans="1:6" ht="15.75">
      <c r="A171" s="31" t="s">
        <v>115</v>
      </c>
      <c r="B171" s="23" t="s">
        <v>264</v>
      </c>
      <c r="C171" s="32">
        <v>0</v>
      </c>
      <c r="D171" s="32">
        <v>0</v>
      </c>
      <c r="E171" s="32">
        <v>0</v>
      </c>
      <c r="F171" s="32">
        <v>0</v>
      </c>
    </row>
    <row r="172" spans="1:6" ht="31.5">
      <c r="A172" s="31" t="s">
        <v>265</v>
      </c>
      <c r="B172" s="23" t="s">
        <v>266</v>
      </c>
      <c r="C172" s="32">
        <v>0</v>
      </c>
      <c r="D172" s="32">
        <v>0</v>
      </c>
      <c r="E172" s="32">
        <v>0</v>
      </c>
      <c r="F172" s="32">
        <v>0</v>
      </c>
    </row>
    <row r="173" spans="1:6" ht="15.75">
      <c r="A173" s="31" t="s">
        <v>267</v>
      </c>
      <c r="B173" s="23" t="s">
        <v>268</v>
      </c>
      <c r="C173" s="32">
        <v>0</v>
      </c>
      <c r="D173" s="32">
        <v>0</v>
      </c>
      <c r="E173" s="32">
        <v>0</v>
      </c>
      <c r="F173" s="32">
        <v>0</v>
      </c>
    </row>
    <row r="174" spans="1:6" ht="47.25">
      <c r="A174" s="31" t="s">
        <v>269</v>
      </c>
      <c r="B174" s="23" t="s">
        <v>270</v>
      </c>
      <c r="C174" s="32">
        <v>0</v>
      </c>
      <c r="D174" s="32">
        <v>0</v>
      </c>
      <c r="E174" s="32">
        <v>0</v>
      </c>
      <c r="F174" s="32">
        <v>0</v>
      </c>
    </row>
    <row r="175" spans="1:6" ht="15.75">
      <c r="A175" s="31" t="s">
        <v>271</v>
      </c>
      <c r="B175" s="23" t="s">
        <v>272</v>
      </c>
      <c r="C175" s="32">
        <v>0</v>
      </c>
      <c r="D175" s="32">
        <v>0</v>
      </c>
      <c r="E175" s="32">
        <v>0</v>
      </c>
      <c r="F175" s="32">
        <v>0</v>
      </c>
    </row>
    <row r="176" spans="1:6" ht="31.5">
      <c r="A176" s="84" t="s">
        <v>117</v>
      </c>
      <c r="B176" s="15" t="s">
        <v>273</v>
      </c>
      <c r="C176" s="32">
        <v>0</v>
      </c>
      <c r="D176" s="32">
        <v>0</v>
      </c>
      <c r="E176" s="32">
        <v>0</v>
      </c>
      <c r="F176" s="32">
        <v>0</v>
      </c>
    </row>
    <row r="177" spans="1:6" ht="47.25">
      <c r="A177" s="84" t="s">
        <v>119</v>
      </c>
      <c r="B177" s="15" t="s">
        <v>274</v>
      </c>
      <c r="C177" s="32">
        <v>52.52</v>
      </c>
      <c r="D177" s="32">
        <v>70.036</v>
      </c>
      <c r="E177" s="32">
        <v>35.018</v>
      </c>
      <c r="F177" s="32">
        <v>35.018</v>
      </c>
    </row>
    <row r="178" spans="1:6" ht="15.75">
      <c r="A178" s="84" t="s">
        <v>124</v>
      </c>
      <c r="B178" s="15" t="s">
        <v>275</v>
      </c>
      <c r="C178" s="80">
        <v>10.17</v>
      </c>
      <c r="D178" s="80">
        <v>64.73</v>
      </c>
      <c r="E178" s="80">
        <v>32.365</v>
      </c>
      <c r="F178" s="80">
        <v>32.365</v>
      </c>
    </row>
    <row r="179" spans="1:6" ht="15.75">
      <c r="A179" s="31"/>
      <c r="B179" s="23" t="s">
        <v>207</v>
      </c>
      <c r="C179" s="32"/>
      <c r="D179" s="32"/>
      <c r="E179" s="32"/>
      <c r="F179" s="32"/>
    </row>
    <row r="180" spans="1:6" ht="15.75">
      <c r="A180" s="31" t="s">
        <v>126</v>
      </c>
      <c r="B180" s="23" t="s">
        <v>276</v>
      </c>
      <c r="C180" s="32">
        <v>0</v>
      </c>
      <c r="D180" s="32">
        <v>0</v>
      </c>
      <c r="E180" s="32">
        <v>0</v>
      </c>
      <c r="F180" s="32">
        <v>0</v>
      </c>
    </row>
    <row r="181" spans="1:6" ht="15.75">
      <c r="A181" s="31" t="s">
        <v>128</v>
      </c>
      <c r="B181" s="23" t="s">
        <v>129</v>
      </c>
      <c r="C181" s="32">
        <v>0</v>
      </c>
      <c r="D181" s="32">
        <v>0</v>
      </c>
      <c r="E181" s="32">
        <v>0</v>
      </c>
      <c r="F181" s="32">
        <v>0</v>
      </c>
    </row>
    <row r="182" spans="1:6" ht="15.75">
      <c r="A182" s="31" t="s">
        <v>277</v>
      </c>
      <c r="B182" s="23" t="s">
        <v>6</v>
      </c>
      <c r="C182" s="32">
        <v>0</v>
      </c>
      <c r="D182" s="32">
        <v>0</v>
      </c>
      <c r="E182" s="32">
        <v>0</v>
      </c>
      <c r="F182" s="32">
        <v>0</v>
      </c>
    </row>
    <row r="183" spans="1:6" ht="15.75">
      <c r="A183" s="31" t="s">
        <v>278</v>
      </c>
      <c r="B183" s="23" t="s">
        <v>279</v>
      </c>
      <c r="C183" s="32">
        <v>0</v>
      </c>
      <c r="D183" s="32">
        <v>2.65</v>
      </c>
      <c r="E183" s="32">
        <v>1.325</v>
      </c>
      <c r="F183" s="32">
        <v>1.325</v>
      </c>
    </row>
    <row r="184" spans="1:6" ht="15.75">
      <c r="A184" s="31" t="s">
        <v>280</v>
      </c>
      <c r="B184" s="23" t="s">
        <v>281</v>
      </c>
      <c r="C184" s="32">
        <v>10.17</v>
      </c>
      <c r="D184" s="32">
        <v>62.08</v>
      </c>
      <c r="E184" s="32">
        <v>31.04</v>
      </c>
      <c r="F184" s="32">
        <v>31.04</v>
      </c>
    </row>
    <row r="185" spans="1:6" ht="15.75">
      <c r="A185" s="84"/>
      <c r="B185" s="15" t="s">
        <v>282</v>
      </c>
      <c r="C185" s="80">
        <v>13124.12878945</v>
      </c>
      <c r="D185" s="80">
        <v>12505.382684485103</v>
      </c>
      <c r="E185" s="80">
        <v>6253.758958151588</v>
      </c>
      <c r="F185" s="80">
        <v>6251.623726333515</v>
      </c>
    </row>
    <row r="186" spans="1:6" ht="15.75">
      <c r="A186" s="84"/>
      <c r="B186" s="15" t="s">
        <v>283</v>
      </c>
      <c r="C186" s="80"/>
      <c r="D186" s="80"/>
      <c r="E186" s="80"/>
      <c r="F186" s="80"/>
    </row>
    <row r="187" spans="1:6" ht="15.75">
      <c r="A187" s="84"/>
      <c r="B187" s="15" t="s">
        <v>4</v>
      </c>
      <c r="C187" s="80"/>
      <c r="D187" s="80"/>
      <c r="E187" s="80"/>
      <c r="F187" s="80"/>
    </row>
    <row r="188" spans="1:6" ht="15.75">
      <c r="A188" s="84" t="s">
        <v>284</v>
      </c>
      <c r="B188" s="15" t="s">
        <v>131</v>
      </c>
      <c r="C188" s="80">
        <v>1282.5</v>
      </c>
      <c r="D188" s="80">
        <v>0</v>
      </c>
      <c r="E188" s="80">
        <v>0</v>
      </c>
      <c r="F188" s="80">
        <v>0</v>
      </c>
    </row>
    <row r="189" spans="1:6" ht="63">
      <c r="A189" s="31" t="s">
        <v>285</v>
      </c>
      <c r="B189" s="23" t="s">
        <v>153</v>
      </c>
      <c r="C189" s="32">
        <v>0</v>
      </c>
      <c r="D189" s="32">
        <v>0</v>
      </c>
      <c r="E189" s="32">
        <v>0</v>
      </c>
      <c r="F189" s="32">
        <v>0</v>
      </c>
    </row>
    <row r="190" spans="1:6" ht="47.25">
      <c r="A190" s="31" t="s">
        <v>286</v>
      </c>
      <c r="B190" s="23" t="s">
        <v>287</v>
      </c>
      <c r="C190" s="32">
        <v>1026</v>
      </c>
      <c r="D190" s="32">
        <v>0</v>
      </c>
      <c r="E190" s="32">
        <v>0</v>
      </c>
      <c r="F190" s="32">
        <v>0</v>
      </c>
    </row>
    <row r="191" spans="1:6" ht="63">
      <c r="A191" s="31" t="s">
        <v>288</v>
      </c>
      <c r="B191" s="23" t="s">
        <v>289</v>
      </c>
      <c r="C191" s="32">
        <v>0</v>
      </c>
      <c r="D191" s="32">
        <v>0</v>
      </c>
      <c r="E191" s="32">
        <v>0</v>
      </c>
      <c r="F191" s="32">
        <v>0</v>
      </c>
    </row>
    <row r="192" spans="1:6" ht="15.75">
      <c r="A192" s="31" t="s">
        <v>290</v>
      </c>
      <c r="B192" s="23" t="s">
        <v>136</v>
      </c>
      <c r="C192" s="32">
        <v>0</v>
      </c>
      <c r="D192" s="32">
        <v>0</v>
      </c>
      <c r="E192" s="32">
        <v>0</v>
      </c>
      <c r="F192" s="32">
        <v>0</v>
      </c>
    </row>
    <row r="193" spans="1:6" ht="15.75">
      <c r="A193" s="31" t="s">
        <v>291</v>
      </c>
      <c r="B193" s="23" t="s">
        <v>292</v>
      </c>
      <c r="C193" s="32">
        <v>256.5</v>
      </c>
      <c r="D193" s="32">
        <v>0</v>
      </c>
      <c r="E193" s="32">
        <v>0</v>
      </c>
      <c r="F193" s="32">
        <v>0</v>
      </c>
    </row>
    <row r="194" spans="1:6" ht="31.5">
      <c r="A194" s="31" t="s">
        <v>322</v>
      </c>
      <c r="B194" s="23" t="s">
        <v>323</v>
      </c>
      <c r="C194" s="32">
        <v>0</v>
      </c>
      <c r="D194" s="32">
        <v>0</v>
      </c>
      <c r="E194" s="32">
        <v>0</v>
      </c>
      <c r="F194" s="32">
        <v>0</v>
      </c>
    </row>
    <row r="195" spans="1:6" ht="15.75">
      <c r="A195" s="84" t="s">
        <v>293</v>
      </c>
      <c r="B195" s="15" t="s">
        <v>294</v>
      </c>
      <c r="C195" s="80">
        <v>0</v>
      </c>
      <c r="D195" s="80">
        <v>0</v>
      </c>
      <c r="E195" s="80">
        <v>0</v>
      </c>
      <c r="F195" s="80">
        <v>0</v>
      </c>
    </row>
    <row r="196" spans="1:6" ht="31.5">
      <c r="A196" s="31" t="s">
        <v>16</v>
      </c>
      <c r="B196" s="23" t="s">
        <v>295</v>
      </c>
      <c r="C196" s="32">
        <v>0</v>
      </c>
      <c r="D196" s="32">
        <v>0</v>
      </c>
      <c r="E196" s="32">
        <v>0</v>
      </c>
      <c r="F196" s="32">
        <v>0</v>
      </c>
    </row>
    <row r="197" spans="1:6" ht="15.75">
      <c r="A197" s="31" t="s">
        <v>17</v>
      </c>
      <c r="B197" s="23" t="s">
        <v>296</v>
      </c>
      <c r="C197" s="32">
        <v>0</v>
      </c>
      <c r="D197" s="32">
        <v>0</v>
      </c>
      <c r="E197" s="32">
        <v>0</v>
      </c>
      <c r="F197" s="32">
        <v>0</v>
      </c>
    </row>
    <row r="198" spans="1:8" ht="31.5">
      <c r="A198" s="31" t="s">
        <v>18</v>
      </c>
      <c r="B198" s="23" t="s">
        <v>297</v>
      </c>
      <c r="C198" s="32">
        <v>0</v>
      </c>
      <c r="D198" s="32">
        <v>0</v>
      </c>
      <c r="E198" s="32">
        <v>0</v>
      </c>
      <c r="F198" s="32">
        <v>0</v>
      </c>
      <c r="G198" s="121"/>
      <c r="H198" s="121"/>
    </row>
    <row r="199" spans="1:8" ht="15.75">
      <c r="A199" s="84">
        <v>10</v>
      </c>
      <c r="B199" s="15" t="s">
        <v>298</v>
      </c>
      <c r="C199" s="80">
        <v>-904.76</v>
      </c>
      <c r="D199" s="80">
        <v>0</v>
      </c>
      <c r="E199" s="80">
        <v>0</v>
      </c>
      <c r="F199" s="80">
        <v>0</v>
      </c>
      <c r="G199" s="121"/>
      <c r="H199" s="121"/>
    </row>
    <row r="200" spans="1:8" ht="15.75">
      <c r="A200" s="84">
        <v>11</v>
      </c>
      <c r="B200" s="15" t="s">
        <v>300</v>
      </c>
      <c r="C200" s="80">
        <v>13501.86878945</v>
      </c>
      <c r="D200" s="80">
        <v>12505.382684485103</v>
      </c>
      <c r="E200" s="80">
        <v>6253.758958151588</v>
      </c>
      <c r="F200" s="80">
        <v>6251.623726333515</v>
      </c>
      <c r="G200" s="121"/>
      <c r="H200" s="121"/>
    </row>
    <row r="201" spans="1:8" ht="15.75">
      <c r="A201" s="84">
        <v>12</v>
      </c>
      <c r="B201" s="15" t="s">
        <v>324</v>
      </c>
      <c r="C201" s="84">
        <v>861.81</v>
      </c>
      <c r="D201" s="85">
        <v>863.759</v>
      </c>
      <c r="E201" s="85">
        <v>431.8795</v>
      </c>
      <c r="F201" s="85">
        <v>431.8795</v>
      </c>
      <c r="G201" s="121"/>
      <c r="H201" s="121"/>
    </row>
    <row r="202" spans="1:8" ht="15.75">
      <c r="A202" s="84">
        <v>13</v>
      </c>
      <c r="B202" s="15" t="s">
        <v>325</v>
      </c>
      <c r="C202" s="80">
        <v>16.69</v>
      </c>
      <c r="D202" s="80">
        <v>14.48</v>
      </c>
      <c r="E202" s="80">
        <v>14.48</v>
      </c>
      <c r="F202" s="80">
        <v>14.48</v>
      </c>
      <c r="G202" s="121"/>
      <c r="H202" s="121"/>
    </row>
    <row r="203" spans="1:8" ht="15.75">
      <c r="A203" s="84">
        <v>14</v>
      </c>
      <c r="B203" s="15" t="s">
        <v>326</v>
      </c>
      <c r="C203" s="80">
        <v>19.69</v>
      </c>
      <c r="D203" s="80">
        <v>17.09</v>
      </c>
      <c r="E203" s="80">
        <v>17.09</v>
      </c>
      <c r="F203" s="80">
        <v>17.09</v>
      </c>
      <c r="G203" s="121"/>
      <c r="H203" s="121"/>
    </row>
    <row r="204" spans="1:8" ht="15.75">
      <c r="A204" s="111"/>
      <c r="B204" s="15" t="s">
        <v>307</v>
      </c>
      <c r="C204" s="80"/>
      <c r="D204" s="113">
        <v>0.8679532757745048</v>
      </c>
      <c r="E204" s="80">
        <v>86.79532757745048</v>
      </c>
      <c r="F204" s="80">
        <v>86.79532757745048</v>
      </c>
      <c r="G204" s="121"/>
      <c r="H204" s="121"/>
    </row>
    <row r="205" spans="1:8" ht="15.75">
      <c r="A205" s="120">
        <v>15</v>
      </c>
      <c r="B205" s="15" t="s">
        <v>300</v>
      </c>
      <c r="C205" s="122">
        <v>36959.27373357</v>
      </c>
      <c r="D205" s="122">
        <v>35865.745714802135</v>
      </c>
      <c r="E205" s="122">
        <v>17932.23305099257</v>
      </c>
      <c r="F205" s="122">
        <v>17933.512663809568</v>
      </c>
      <c r="G205" s="121"/>
      <c r="H205" s="121"/>
    </row>
    <row r="206" spans="1:8" ht="15.75">
      <c r="A206" s="120">
        <v>16</v>
      </c>
      <c r="B206" s="114" t="s">
        <v>327</v>
      </c>
      <c r="C206" s="122">
        <v>44.45</v>
      </c>
      <c r="D206" s="122">
        <v>42.06</v>
      </c>
      <c r="E206" s="122">
        <v>42.05</v>
      </c>
      <c r="F206" s="122">
        <v>42.06</v>
      </c>
      <c r="G206" s="121"/>
      <c r="H206" s="121"/>
    </row>
    <row r="207" spans="1:8" ht="15.75">
      <c r="A207" s="120">
        <v>17</v>
      </c>
      <c r="B207" s="114" t="s">
        <v>328</v>
      </c>
      <c r="C207" s="120">
        <v>52.45</v>
      </c>
      <c r="D207" s="120">
        <v>49.63</v>
      </c>
      <c r="E207" s="120">
        <v>49.62</v>
      </c>
      <c r="F207" s="120">
        <v>49.63</v>
      </c>
      <c r="G207" s="121"/>
      <c r="H207" s="121"/>
    </row>
    <row r="208" spans="1:8" ht="15.75">
      <c r="A208" s="111"/>
      <c r="B208" s="15" t="s">
        <v>307</v>
      </c>
      <c r="C208" s="80"/>
      <c r="D208" s="123">
        <v>0.9462345090562441</v>
      </c>
      <c r="E208" s="80">
        <v>94.60438512869398</v>
      </c>
      <c r="F208" s="80">
        <v>94.6234509056244</v>
      </c>
      <c r="G208" s="121"/>
      <c r="H208" s="121"/>
    </row>
    <row r="209" spans="1:8" ht="17.25">
      <c r="A209" s="115"/>
      <c r="B209" s="115"/>
      <c r="C209" s="124"/>
      <c r="D209" s="124"/>
      <c r="E209" s="124"/>
      <c r="F209" s="124"/>
      <c r="G209" s="121"/>
      <c r="H209" s="121"/>
    </row>
    <row r="210" spans="1:6" ht="17.25">
      <c r="A210" s="115"/>
      <c r="B210" s="115"/>
      <c r="C210" s="115"/>
      <c r="D210" s="86"/>
      <c r="E210" s="116"/>
      <c r="F210" s="116"/>
    </row>
    <row r="211" spans="1:6" ht="17.25">
      <c r="A211" s="115"/>
      <c r="B211" s="115"/>
      <c r="C211" s="115"/>
      <c r="D211" s="86"/>
      <c r="E211" s="115"/>
      <c r="F211" s="115"/>
    </row>
    <row r="212" spans="1:6" ht="15.75">
      <c r="A212" s="117"/>
      <c r="B212" s="117"/>
      <c r="C212" s="117"/>
      <c r="D212" s="87"/>
      <c r="E212" s="117"/>
      <c r="F212" s="117"/>
    </row>
  </sheetData>
  <sheetProtection/>
  <mergeCells count="8">
    <mergeCell ref="C1:F1"/>
    <mergeCell ref="C4:C5"/>
    <mergeCell ref="D4:D5"/>
    <mergeCell ref="A2:F2"/>
    <mergeCell ref="A4:A6"/>
    <mergeCell ref="B4:B6"/>
    <mergeCell ref="E4:F4"/>
    <mergeCell ref="C6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2013-10-30T11:01:27Z</cp:lastPrinted>
  <dcterms:created xsi:type="dcterms:W3CDTF">1996-10-08T23:32:33Z</dcterms:created>
  <dcterms:modified xsi:type="dcterms:W3CDTF">2013-10-30T11:01:31Z</dcterms:modified>
  <cp:category/>
  <cp:version/>
  <cp:contentType/>
  <cp:contentStatus/>
</cp:coreProperties>
</file>